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S:\Licitacoes e Contratacoes\Pregao Eletronico\2023\PA 2022_0149 - Organização de Eventos\07_Termo de Referência - APOS NA\"/>
    </mc:Choice>
  </mc:AlternateContent>
  <xr:revisionPtr revIDLastSave="0" documentId="13_ncr:1_{45D63800-F498-4E50-9A19-35BD39271974}" xr6:coauthVersionLast="45" xr6:coauthVersionMax="47" xr10:uidLastSave="{00000000-0000-0000-0000-000000000000}"/>
  <bookViews>
    <workbookView xWindow="-120" yWindow="-120" windowWidth="24240" windowHeight="13140" tabRatio="601" xr2:uid="{E516F640-4239-43BA-BC38-232EAAE62C8C}"/>
  </bookViews>
  <sheets>
    <sheet name="PLANILHA DE CUSTOS - COMPLETA" sheetId="7" r:id="rId1"/>
  </sheets>
  <definedNames>
    <definedName name="_xlnm.Print_Area" localSheetId="0">'PLANILHA DE CUSTOS - COMPLETA'!$A$1:$H$171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42" i="7" l="1"/>
  <c r="H131" i="7" l="1"/>
  <c r="H129" i="7"/>
  <c r="G147" i="7"/>
  <c r="D142" i="7"/>
  <c r="H141" i="7"/>
  <c r="E141" i="7"/>
  <c r="H140" i="7"/>
  <c r="E140" i="7"/>
  <c r="E142" i="7" s="1"/>
  <c r="H139" i="7"/>
  <c r="H130" i="7"/>
  <c r="H128" i="7"/>
  <c r="H124" i="7"/>
  <c r="H123" i="7"/>
  <c r="H122" i="7"/>
  <c r="H121" i="7"/>
  <c r="H120" i="7"/>
  <c r="H119" i="7"/>
  <c r="H118" i="7"/>
  <c r="H117" i="7"/>
  <c r="H116" i="7"/>
  <c r="H115" i="7"/>
  <c r="H114" i="7"/>
  <c r="H113" i="7"/>
  <c r="H112" i="7"/>
  <c r="H111" i="7"/>
  <c r="H110" i="7"/>
  <c r="H109" i="7"/>
  <c r="H108" i="7"/>
  <c r="H107" i="7"/>
  <c r="H106" i="7"/>
  <c r="H105" i="7"/>
  <c r="H104" i="7"/>
  <c r="H103" i="7"/>
  <c r="H102" i="7"/>
  <c r="H101" i="7"/>
  <c r="H100" i="7"/>
  <c r="H96" i="7"/>
  <c r="H95" i="7"/>
  <c r="H94" i="7"/>
  <c r="H93" i="7"/>
  <c r="H92" i="7"/>
  <c r="H91" i="7"/>
  <c r="H87" i="7"/>
  <c r="H86" i="7"/>
  <c r="H82" i="7"/>
  <c r="H81" i="7"/>
  <c r="H80" i="7"/>
  <c r="H79" i="7"/>
  <c r="H75" i="7"/>
  <c r="H74" i="7"/>
  <c r="H73" i="7"/>
  <c r="H72" i="7"/>
  <c r="H71" i="7"/>
  <c r="H70" i="7"/>
  <c r="H69" i="7"/>
  <c r="H68" i="7"/>
  <c r="H67" i="7"/>
  <c r="E66" i="7"/>
  <c r="H66" i="7" s="1"/>
  <c r="H65" i="7"/>
  <c r="H64" i="7"/>
  <c r="H60" i="7"/>
  <c r="H59" i="7"/>
  <c r="H58" i="7"/>
  <c r="H57" i="7"/>
  <c r="H56" i="7"/>
  <c r="H55" i="7"/>
  <c r="H54" i="7"/>
  <c r="H53" i="7"/>
  <c r="H52" i="7"/>
  <c r="H51" i="7"/>
  <c r="H50" i="7"/>
  <c r="H49" i="7"/>
  <c r="H48" i="7"/>
  <c r="H47" i="7"/>
  <c r="H46" i="7"/>
  <c r="H45" i="7"/>
  <c r="H44" i="7"/>
  <c r="H43" i="7"/>
  <c r="H42" i="7"/>
  <c r="H41" i="7"/>
  <c r="H40" i="7"/>
  <c r="H39" i="7"/>
  <c r="H38" i="7"/>
  <c r="H37" i="7"/>
  <c r="H36" i="7"/>
  <c r="H35" i="7"/>
  <c r="H34" i="7"/>
  <c r="H33" i="7"/>
  <c r="H32" i="7"/>
  <c r="H31" i="7"/>
  <c r="H30" i="7"/>
  <c r="H29" i="7"/>
  <c r="H28" i="7"/>
  <c r="H24" i="7"/>
  <c r="H23" i="7"/>
  <c r="H22" i="7"/>
  <c r="H21" i="7"/>
  <c r="H20" i="7"/>
  <c r="H19" i="7"/>
  <c r="H18" i="7"/>
  <c r="H14" i="7"/>
  <c r="H13" i="7"/>
  <c r="H12" i="7"/>
  <c r="H11" i="7"/>
  <c r="H10" i="7"/>
  <c r="H9" i="7"/>
  <c r="E8" i="7"/>
  <c r="H8" i="7" s="1"/>
  <c r="H7" i="7"/>
  <c r="H6" i="7"/>
  <c r="H5" i="7"/>
  <c r="H4" i="7"/>
  <c r="H83" i="7" l="1"/>
  <c r="G162" i="7" s="1"/>
  <c r="H142" i="7"/>
  <c r="H146" i="7" s="1"/>
  <c r="H132" i="7"/>
  <c r="H25" i="7"/>
  <c r="G159" i="7" s="1"/>
  <c r="H88" i="7"/>
  <c r="G163" i="7" s="1"/>
  <c r="H76" i="7"/>
  <c r="G161" i="7" s="1"/>
  <c r="H125" i="7"/>
  <c r="G165" i="7" s="1"/>
  <c r="H15" i="7"/>
  <c r="G158" i="7" s="1"/>
  <c r="H61" i="7"/>
  <c r="G160" i="7" s="1"/>
  <c r="H97" i="7"/>
  <c r="G164" i="7" s="1"/>
  <c r="H144" i="7" l="1"/>
  <c r="H145" i="7"/>
  <c r="G166" i="7"/>
  <c r="G167" i="7"/>
  <c r="H154" i="7"/>
  <c r="G168" i="7" s="1"/>
  <c r="H147" i="7" l="1"/>
  <c r="H148" i="7" s="1"/>
  <c r="G170" i="7"/>
</calcChain>
</file>

<file path=xl/sharedStrings.xml><?xml version="1.0" encoding="utf-8"?>
<sst xmlns="http://schemas.openxmlformats.org/spreadsheetml/2006/main" count="402" uniqueCount="299">
  <si>
    <t xml:space="preserve">Coordenador de evento </t>
  </si>
  <si>
    <t>Profissional com experiência mínima de 2 (dois) anos na função. Sob a supervisão da Contratante, será responsável pela organização prévia e execução do evento; coordena todos os profissionais envolvidos, questões logísticas, de protocolo e cerimonial, entre outras incumbências inerentes à organização dos eventos. Poderá ser requisitado, caso necessário, para prestação de serviços na fase pré-evento, incluindo a formatação, acompanhamento, montagem e os testes prévios a serem realizados</t>
  </si>
  <si>
    <t>Mestre de Cerimônias</t>
  </si>
  <si>
    <t>Recepcionista</t>
  </si>
  <si>
    <t>Segurança</t>
  </si>
  <si>
    <t>Operador de Câmera</t>
  </si>
  <si>
    <t>Profissional capacitado com experiência e com conhecimentos específicos de montagem e operação de Iluminação, rider, captação e operação FOH ou palco e manutenção de equipamentos de Iluminação.</t>
  </si>
  <si>
    <t>Operador de som</t>
  </si>
  <si>
    <t>Intérprete para tradução simultânea</t>
  </si>
  <si>
    <t>Intérprete de libras</t>
  </si>
  <si>
    <t>Fotógrafo</t>
  </si>
  <si>
    <t>Paisagismo e decoração</t>
  </si>
  <si>
    <t xml:space="preserve">UTI Móvel </t>
  </si>
  <si>
    <t xml:space="preserve">Transmissão Streaming </t>
  </si>
  <si>
    <t>Nobreak Bivolt automático</t>
  </si>
  <si>
    <t>Cabine de tradução simultânea</t>
  </si>
  <si>
    <t>Cabine para tradução simultânea com tratamento acústico, iluminação adequada e equipamentos necessários para dupla de interpretes.</t>
  </si>
  <si>
    <t>Fone de ouvido para tradução simultânea</t>
  </si>
  <si>
    <t>Switch</t>
  </si>
  <si>
    <t xml:space="preserve">Impressora multifuncional colorida </t>
  </si>
  <si>
    <t xml:space="preserve">Impressora térmica </t>
  </si>
  <si>
    <t xml:space="preserve">Ilha de edição Profissional </t>
  </si>
  <si>
    <t xml:space="preserve">Equipamento com possibilidade em captação e edição de imagem ao vivo, com legenda, efeitos e criações de vinhetas. </t>
  </si>
  <si>
    <t>Rádio Comunicador</t>
  </si>
  <si>
    <t>Maquina multibebidas automática</t>
  </si>
  <si>
    <t>Pranchão</t>
  </si>
  <si>
    <t xml:space="preserve">Organizador de fila </t>
  </si>
  <si>
    <t xml:space="preserve">Toalha para mesa </t>
  </si>
  <si>
    <t xml:space="preserve">Mesa de corte Full HD HDMI/SDI </t>
  </si>
  <si>
    <t xml:space="preserve">Filmadora FULL HD com zoom digital - Ultra HD 4K </t>
  </si>
  <si>
    <t xml:space="preserve">Distribuidor de Vídeo Splitter HDMI </t>
  </si>
  <si>
    <t>Com capacidade 1x12 portas, compativel com 3D, HDMI 1.3, HDCP. Suporte de até 48bit/cor e formato de áudio digital como DTS-HD/Dolby-trueHD/LPCM7.1/DTS/Dolby-AC3/DSD</t>
  </si>
  <si>
    <t xml:space="preserve">Iluminador Fresnel </t>
  </si>
  <si>
    <t>Mesa de som Digital de 32 canais</t>
  </si>
  <si>
    <t>Microfones gooseneck com fio</t>
  </si>
  <si>
    <t>Microfone sem fio digital</t>
  </si>
  <si>
    <t>Microfones Shotgun</t>
  </si>
  <si>
    <t>Microfone Lapela com receptor</t>
  </si>
  <si>
    <t>Para eventos em auditórios de médio porte, contemplando sonorização com Sistema de PA com 12 Caixas Line Array D&amp;B GSL12, Rcf TTL55A, Rcf TTL33A, Jbl Vtx V25, Jbl Vtx A12 e 12 Subraves 2x18”; Sistema Side com 06 Caixas Line Array D&amp;B GSL12, Rcf TTL55A, Rcf TTL33A, Jbl Vtx V25, Jbl Vtx A12 e 04 Subraves 2x18”; 06 Microfones Axient Shure Ad4-QBR Handheld Beta58 sem fio com 02 antenas Lpda; 02 Microfones Gooseneck Mx418D/S; 06 Microfones Lapela Shure Cvl-B/C-TQG; 02 Microfones Headset Sem fio Shure Axient Ad4-QBR Capsula Pga31; 01 Mesa de som 48 canais Yamaha/Soundcraft/Behringer digital CL5/Wing/Vi/ProX/S21/S31; 02 Direct Box passivo; 02 Pedestais para antena; 01 Multicabo 56 vias Iluminação Palco com 16 Refletores Cob Led Bandoor 200w Warm White Dmx; 16 Refletores Par Led RGBW 150watts Dmx; 24 Moving Heads Robe Pointe 280w; 08 Moving Heads Led Robe 36x10w Zoom; 10 Ribaltas de Led 01m RGBW 12x03w; 01 Mesa de iluminação Dmx 2048 canais.Iluminação Cênica com 60 Refletores Par Led Rgbw 150w Dmx, 01 Mesa de iluminação Dmx, Estrutura para Iluminação com grid de treliça em alumínio q30 ou q50. Prever cabeamento e técnicos.</t>
  </si>
  <si>
    <t>Totem fotográfico</t>
  </si>
  <si>
    <t>Balcão de credenciamento</t>
  </si>
  <si>
    <t xml:space="preserve">Letra Caixa Gigante </t>
  </si>
  <si>
    <t xml:space="preserve">Tenda modelo pirâmide </t>
  </si>
  <si>
    <t>Bebedouro elétrico</t>
  </si>
  <si>
    <t>Palco</t>
  </si>
  <si>
    <t xml:space="preserve">Mesa de apoio </t>
  </si>
  <si>
    <t>Água mineral sem gás</t>
  </si>
  <si>
    <t>Arranjo de flores (buquê)</t>
  </si>
  <si>
    <t>Jardineira de flores</t>
  </si>
  <si>
    <t>Totem Dispensador de Álcool em gel automático</t>
  </si>
  <si>
    <t>Ecobag</t>
  </si>
  <si>
    <t>Pasta zip</t>
  </si>
  <si>
    <t xml:space="preserve">Pulseira de identificação </t>
  </si>
  <si>
    <t xml:space="preserve">Banner Roll Up </t>
  </si>
  <si>
    <t>Totem triedro</t>
  </si>
  <si>
    <t xml:space="preserve">Adesivo </t>
  </si>
  <si>
    <t xml:space="preserve">Placa de homenagem </t>
  </si>
  <si>
    <t>Placa de inauguração</t>
  </si>
  <si>
    <t>Troféu</t>
  </si>
  <si>
    <t>LOCAÇÃO DE ESPAÇOS</t>
  </si>
  <si>
    <t>Para eventos em espaços com até 300 pessoas, contemplando sonorização composta por 03 Microfones de lapela Shure Mx 150 B/C ou Sennheiser Me 2-II, 2 Microfones Axient Shure Ad2 Handheld Beta58 sem fio com antena Lpda, 01 Mesa de som 12 canais Yamaha/Soundcraft com efeitos e ou digital, 3 Caixas de Sonorização Jbl Eon 612 ou 615 e ou DAS/RCF, 2 Direct Box passivo, 03 Pedestais (02 para microfones e 01 para antena), Iluminação Palco com 06 Refletores Cob Led Bandoor 200w Warm White Dmx, 01 Mesa de iluminação Dmx. Iluminação Cênica com 12 Refletores Par Led Rgbw 150w Dmx, 1 Mesa de iluminação Dmx Prever cabeamento, estruturas treliça compatíveis revestidas com tecido preto e técnicos.</t>
  </si>
  <si>
    <t>Apresentação Artística</t>
  </si>
  <si>
    <t>Púlpito</t>
  </si>
  <si>
    <t xml:space="preserve">Rede sem fio WI-FI  </t>
  </si>
  <si>
    <t>ELEMENTO</t>
  </si>
  <si>
    <t>DESCRIÇÃO RESUMIDA</t>
  </si>
  <si>
    <t>UNIDADE DE MEDIDA</t>
  </si>
  <si>
    <t>diária 10h</t>
  </si>
  <si>
    <t>Captação de Imagens</t>
  </si>
  <si>
    <t>n/a</t>
  </si>
  <si>
    <t>m²/diária</t>
  </si>
  <si>
    <t>metro linear</t>
  </si>
  <si>
    <t>m²</t>
  </si>
  <si>
    <t>RECURSOS HUMANOS</t>
  </si>
  <si>
    <t>DECORAÇÃO</t>
  </si>
  <si>
    <t>MOBILIÁRIO</t>
  </si>
  <si>
    <t>ESTRUTURA</t>
  </si>
  <si>
    <t>EQUIPAMENTOS E MATERIAL DE APOIO</t>
  </si>
  <si>
    <t>COMUNICAÇÃO INSTITUCIONAL / SERVIÇOS GRÁFICOS</t>
  </si>
  <si>
    <t>SERVIÇOS (INCLUSOS EQUIPAMENTOS, INSUMOS E PROFISSIONAIS NECESSÁRIOS)</t>
  </si>
  <si>
    <t>ALIMENTOS E BEBIDAS</t>
  </si>
  <si>
    <t xml:space="preserve">Operador de Iluminação </t>
  </si>
  <si>
    <t>Som e Luz tipo 1 (eventos até 300 pax)</t>
  </si>
  <si>
    <t>Som e Luz tipo 2 (eventos 301 a 600 pax)</t>
  </si>
  <si>
    <t>Notebook/Tablet</t>
  </si>
  <si>
    <t>SEÇÃO I - RECURSOS HUMANOS</t>
  </si>
  <si>
    <t>SEÇÃO II - SERVIÇOS (INCLUSOS EQUIPAMENTOS, INSUMOS E PROFISSIONAIS NECESSÁRIOS)</t>
  </si>
  <si>
    <t>SEÇÃO III - EQUIPAMENTOS E MATERIAL DE APOIO</t>
  </si>
  <si>
    <t>SEÇÃO VIII - COMUNICAÇÃO INSTITUCIONAL / SERVIÇOS GRÁFICOS</t>
  </si>
  <si>
    <t xml:space="preserve">Totem torre carregador de celular </t>
  </si>
  <si>
    <t>Painel de Led LCD</t>
  </si>
  <si>
    <t>Tela de projeção até 180"</t>
  </si>
  <si>
    <t>Microfone headset com receptor</t>
  </si>
  <si>
    <t>Teleprompter (estúdio ou transparente)</t>
  </si>
  <si>
    <t>Pedestal de Microfone (de mesa ou com regulagem do tipo girafa)</t>
  </si>
  <si>
    <t>milheiro</t>
  </si>
  <si>
    <t>SEÇÃO IV - MOBILIÁRIO</t>
  </si>
  <si>
    <t>Poltrona (comum ou do tipo 'egg')</t>
  </si>
  <si>
    <t>Sofá (2 ou 3 assentos)</t>
  </si>
  <si>
    <t>Pufe quadrado</t>
  </si>
  <si>
    <t>Frigobar (mínimo 80 l)</t>
  </si>
  <si>
    <t xml:space="preserve">Lixeira com tampa </t>
  </si>
  <si>
    <t>SEÇÃO V - DECORAÇÃO</t>
  </si>
  <si>
    <t>SEÇÃO VI - ALIMENTOS E BEBIDAS</t>
  </si>
  <si>
    <t>SEÇÃO VII - ESTRUTURA</t>
  </si>
  <si>
    <t xml:space="preserve">Estrutura box truss </t>
  </si>
  <si>
    <t>Estande básico</t>
  </si>
  <si>
    <t>Estande especial</t>
  </si>
  <si>
    <t>Impressão de certificado A4</t>
  </si>
  <si>
    <t>Certificado emoldurado A3</t>
  </si>
  <si>
    <t>Crachá PVC (acompanha cordão e presilha tipo jacaré)</t>
  </si>
  <si>
    <t>diária 10 h</t>
  </si>
  <si>
    <t>Micro-ônibus (franquia 500 km)</t>
  </si>
  <si>
    <t>unidade</t>
  </si>
  <si>
    <t>unidade (letra)</t>
  </si>
  <si>
    <t>centena</t>
  </si>
  <si>
    <t>Micro-ônibus (hora adicional / franquia de 50 km adicionais)</t>
  </si>
  <si>
    <t>Van Executiva (hora adicional / franquia de 60 km adicionais)</t>
  </si>
  <si>
    <t>DESCRIÇÃO COMPLETA</t>
  </si>
  <si>
    <t>QTDE ANUAL ESTIMADA</t>
  </si>
  <si>
    <t>VALOR UNITÁRIO ESTIMADO</t>
  </si>
  <si>
    <t xml:space="preserve">VALORES TOTAIS ESTIMADOS </t>
  </si>
  <si>
    <t>Auxiliar de serviços gerais / carregador</t>
  </si>
  <si>
    <t>Profissional capacitado e com experiência de, no mínimo,  2 (dois) anos na função. Deverá possuir boa postura, desenvoltura e adequada presença de palco, boa dicção, voz adequada à apresentação de cerimonial, bem como articulação para interpretar e realizar possíveis improvisos no cerimonial. Deverá ter experiência no trato com autoridades, conhecimentos das normas e padrões de cerimonial e habilidade em lidar com pessoas. Utilizar trajes sociais, em tons neutros (homens – terno completo; mulheres camisa e saia/calça social e/ou blazer, ambos com sapatos sociais)</t>
  </si>
  <si>
    <t>Profissional capacitado e com experiência de, no mínimo, 1 (um) ano na atividade de recepção em eventos. Dinâmico, com habilidade para lidar com pessoas e trato com autoridades. Deverá agir com presteza, polidez e cortesia sob qualquer circunstância. Apresentar-se em uniforme social clássico, com cabelos presos ou adequadamente penteados, barba feita ou aparada, maquiagem leve e discreta. Deverá atender às solicitações dos palestrantes e conferencistas, autoridades convidadas, Contratante e público geral ao longo da realização do evento. Auxiliará no preparo da estrutura de recepção e credenciamento no local, orientando o público quanto à utilização dos equipamentos de informática disponibilizados para a finalidade do evento, bem como bem realizará a montagem e distribuição de materiais e kits</t>
  </si>
  <si>
    <t>Profissional capacitado e habilitado para execução de segurança desarmada, com experiência mínima de 2 (dois) anos. Será necessária apresentação de declaração de nada consta da Polícia Civil. Utilizar uniforme social.</t>
  </si>
  <si>
    <t xml:space="preserve">Profissionais capacitados e uniformizados  que poderão ser solicitados para a realização de uma das seguintes atividades: a) Realização de serviços de limpeza e conservação nas dependências do evento e cercanias, antes, durante e depois de sua realização. Neste hipótese deverá Incluir a disponibilização de todos os materiais de limpeza e ferramentas necessários e b) Apoio operacional no deslocamento, remoção e instalação de móveis, estandes, banners, fundos de palco e qualquer outro objeto, durante a montagem, realização, desmontagem e demais atividades inerentes ao evento. 
A Contratada antecipadamente informará a atividade que o profissional virá a executar, poderá fazer exigência por sexo quando houver justificativa plausível. </t>
  </si>
  <si>
    <r>
      <t xml:space="preserve">Profissional capacitado, com experiência mínima de 2 (dois) anos para cobertura completa de eventos. As coberturas devem ser tanto jornalísticas quanto institucionais, conforme briefing da Contratante e deverão ser feitas com equipamentos fotográficos e de iluminação profissionais (câmeras digitais reflex, etc.) Os arquivos brutos deverão ser fornecidos à Contratante em alta resolução (3000x2000 pixels). Ainda, os arquivos deverão ser encaminhados contendo informações de assunto, local, data, identificação dos participantes e créditos do fotógrafo. Os arquivos poderão ser encaminhados por meio de mídias físicas (DVD, pendrive) ou disponibilizados em diretório </t>
    </r>
    <r>
      <rPr>
        <i/>
        <sz val="10"/>
        <color theme="1"/>
        <rFont val="Calibri"/>
        <family val="2"/>
        <scheme val="minor"/>
      </rPr>
      <t>online</t>
    </r>
    <r>
      <rPr>
        <sz val="10"/>
        <color theme="1"/>
        <rFont val="Calibri"/>
        <family val="2"/>
        <scheme val="minor"/>
      </rPr>
      <t xml:space="preserve"> (nuvem) ao término do evento, em formato final para publicação online e/ou impressão.</t>
    </r>
  </si>
  <si>
    <t>Profissional capacitado em captar imagens e operacionalizar as câmeras durante eventos.</t>
  </si>
  <si>
    <t>Profissional capacitado com experiência em operar equipamentos de som, de acordo com especificações técnicas dos equipamentos solicitados/disponibilizados, durante todo o período do evento. Deverá possuir habilidade para lidar com imprevistos e solucionar problemas relacionados aos equipamentos.</t>
  </si>
  <si>
    <t xml:space="preserve">Profissional capacitado para tradução simultânea, com experiência comprovada nos idiomas: português, inglês, espanhol e francês (o(s) idioma(s) necessário(s) será(ão) previamente infomado(s) pela Contratante). Deverá interpretar oralmente, de forma simultânea, através de equipamentos sonoros, de um idioma para outro, discursos, debates, textos e formas de comunicação eletrônica, respeitando o respectivo contexto e as características culturais das partes. Tendo em vista o período total da diária, a contratada deverá disponibilizar, dentro do valor da diária, dupla de profissionais. </t>
  </si>
  <si>
    <t xml:space="preserve">Profissional capacitado para a realização de serviços de tradução/interpretação de Língua Brasileira de Sinais – LIBRAS (surdo-mudo), devendo traduzir e interpretar em Libras/Língua Portuguesa, textos, palestras, conferências, discursos, eventos similares, sinalizando com clareza e fidelidade o conteúdo da mensagem. O profissional deverá ser expressivo e conseguir contextualizar a mensagem ao passar da estrutura de uma língua para outra, sem perder a sua essência, viabilizando a comunicação entre usuários e não usuários de libras, mediando comunicação entre deficientes  e ouvintes, respeitando rigorosamente o sigilo profissional. Deverá se apresentar com vestimenta preta. Tendo em vista o período total da diária, a contratada deverá disponibilizar, dentro do valor da diária, dupla de profissionais. </t>
  </si>
  <si>
    <t>Serviço de pronto socorro móvel de emergências e urgências médicas destinado ao atendimento de participantes do evento e para eventual deslocamento de pacientes até um centro hospitalar, correspondendo à disponibilização de UTI Móvel, totalmente equipada, inclusive com materiais e suprimentos de primeiros socorros, tais como oxigênio, material de sutura e entubação, material para imobilização e medicamentos de urgência e primeiro atendimento, cadeira de rodas e maca. O serviço deverá  ficará em local indicado pela Contratante durante todo o período da diária. Deverá disponibilizar, ao menos,  1 (um) médico, 1 (um) enfermeiro e 1 (um) condutor de veículo de emergência, conforme previsto para Unidades de Suporte Avançado na portaria MS/SAS.</t>
  </si>
  <si>
    <t xml:space="preserve">Serviço de segurança eletrônica que contemple a recepção dos dados dos participantes inscritos para determinado evento transferidos para um sistema de geração de etiquetas para crachás, identificados com código de barras ou QR Code. Deverá prever leitor de código de barras ou QR Code e disponibilização de relatórios diários de quantitativo e frequência de público para eventos de até 500 (quinhentos) participantes/dia, contemplando impressoras térmicas com insumos e computadores necessários. </t>
  </si>
  <si>
    <t>Serviço de Credenciamento</t>
  </si>
  <si>
    <t>diária 2h</t>
  </si>
  <si>
    <t>Transmissão online para até 4 destinos, com edição em tempo real, deverá possuir os seguintes requisitos mínimos: a) 3 (três) câmeras digitais de alta resolução, no mínimo 1080p e 24fps; b) 1 (uma) mesa de corte (switcher) para edição entre as câmeras ao vivo (ou tempo real), para telões, painéis de LED eweb links. A mesa de corte deve comportar 6 (seis) entradas HDMI, ter saídas HDMI ou SDI para transmissão em telões, painéis de LED e para transmissão via Internet, e vir acompanhada com os cabos e equipamentos necessários; c) 1 (um) notebook compatível para transmissão para telões e para transmissões ao vivo pela Internet; d) 1 (uma) ilha de edição de alta resolução, com monitor de vídeo de 20”; e) 1 (um) sincronizador de áudio e vídeo; f) 2 (dois) refletores com difusor para iluminação fria em potência adequada ao ambiente; g) 01 Suporte de fundo infinito para estúdio 2m x 3m, com Tecido Verde (CHROMA KEY), quando necessário; h) 1 (um) sistema de intercom sem fio com 5 (cinco) pontos; i) recursos humanos: 2 (dois) cinegrafistas, 2 (dois) operadores de iluminação, 1 (um) produtor responsável e 1 (um)operador de switcher. j) O produto final do serviço de filmagem digital deve ser a filmagem bruta das câmeras e uma edição simples</t>
  </si>
  <si>
    <t xml:space="preserve">Monitor de TV colorido </t>
  </si>
  <si>
    <t>Nobreak Bivolt automático (mono - modelo 3 kVA), com, no mínimo, 10 (dez) tomadas, sendo: 6 de 10A e 4 de 20A - Padrão NBR14136, RS-232 (acompanha cabo), engate rápido para expansão de autonomia. Estabilizador interno com 4 (quatro) estágios de regulação. Filtro de linha interno, auto teste, autodiagnostico de baterias, recarga automática das baterias, leds que indicam as condições do nobreak, saída para comunicação inteligente. Software para gerenciamento de energia.</t>
  </si>
  <si>
    <t xml:space="preserve">Link de internet dedicado </t>
  </si>
  <si>
    <t>Fornecimento de infraestrutura de rede sem fio WI-FI para até 500 (quinhentos) dispositivos simultâneos. A rede sem fio deverá prover um único SSID ou vários SSIDs, conforme a necessidade do evento, configurados com nível de segurança WPA2+AES/CCMP security, senha personalizada e nome da rede e/ou autenticação de usuários em rede aberta. Controle de qualidade e quantidade de Banda com QoS (Quality of Service). Deverá estar previsto no custo da diária todos os equipamentos necessários ao serviço, tais como, Acess Point, roteadores, software gerenciador de rede WIFI, cabeamento estruturado etc, para distribuição do sinal em modo WI-FI , que deverá ser distribuído, de forma a cobrir todo o local do evento.</t>
  </si>
  <si>
    <t>Equipamentos para utilização do público participante de eventos com tradução simultânea. Os fones de ouvido deverão receber sinal de áudio proveniente do distribuidor contendo informação original do evento e podem vir equipados com microfone. Os microfones das cabines dos tradutores devem enviar o sinal de áudio (tradução) para os transmissores. Caso o evento possua gravação e transmissão on-line, esse sinal dever ser enviado, também, para os equipamentos de gravação e transmissão. Os fones de ouvidos fornecidos deverão guardar compatibilidade com a cabine de tradução simultânea e demais equipamentos descritos no elemento 23.</t>
  </si>
  <si>
    <t>Modelo bivolt com capacidade de até 10 (dez) compartimentos com senha de segurança a ser programada pelo usuário. A estrutura dos compartimentos deverá ser em aço ou outro material que confira segurança ao corpo do compartimento. Internamente, o compartimento deverá dispor de cabos para conexão do tipo lightning, micro USB e USB C. Externamente será exigido adesivação personalizada em PVC. A arte do adesivo será fornecida previamente pela Contratante.</t>
  </si>
  <si>
    <t>Switch de 24 portas 10/100/1000 e 4 portas 10/100/1000 gerenciável.</t>
  </si>
  <si>
    <t>Impressora térmica portátil, para impressão de etiquetas destinadas à crachá de PVC. Deverão ser disponibilizados softwares, suprimentos e outros insumos necessários à operação do equipamento. Deverão ser realizados procedimentos de instalação, manutenção e reposição, se necessário.</t>
  </si>
  <si>
    <t>Impressora a laser, colorida, de alta capacidade de produção e velocidade de impressões. Deverão ser disponibilizados insumos para utilização do equipamento, inclusive papel do tipo sulfite, tamanho A4. O equipamento deverá ser bivolt ou deverá acompanhar transformador de voltagem. Deverá ser possível a realização de impressões frente e verso. Deverão ser realizados procedimentos de instalação, manutenção e reposição, se necessário.</t>
  </si>
  <si>
    <t>Projetor de Multimídia, 5.000 Lumens</t>
  </si>
  <si>
    <t>Projetor de Multimídia, 10.000 Lumens</t>
  </si>
  <si>
    <t xml:space="preserve">Projetor bivolt de 5.000 (cinco mil) ansi lumens. Especificações Mínimas: Deverá possibilitar projeção de imagens Widescreen Full HD de até 500". Resolução WUXGA (1920 x 1200). Compatível com Full HD 1080p. Deslocamento de lente manual até ±50% vertical e até ±20%. Deverá acompanhar suporte, controle remoto e cabos para conexão. </t>
  </si>
  <si>
    <t xml:space="preserve">Projetor bivolt de 10.000 (dez mil) ansi lumens. Especificações Mínimas: Deverá possibilitar projeção de imagens Widescreen Full HD de até 500". Resolução WUXGA (1920 x 1200). Compatível com Full HD 1080p. Deslocamento de lente manual até ±50% vertical e até ±20%. Deverá acompanhar suporte, controle remoto e cabos para conexão. </t>
  </si>
  <si>
    <t>Tela de projeções para até 180" (cento e oitenta polegadas), com opção para teto ou tripé.</t>
  </si>
  <si>
    <t xml:space="preserve">Caixa acústica portátil  </t>
  </si>
  <si>
    <t xml:space="preserve">Caixa acústica portátil com rodas e alça para transporte. Especificações Mínimas: 400 W de potência - Alto falante de 12” e tweeter - Entrada USB para reprodução de músicas - 2 Entradas para microfone - Entrada auxiliar p2 - Bluetooth 5.0 - Rádio FM com sintonização entre 78-108MhZ - Função repetição uma música, todas as músicas, pasta, random e sem repetição - Rádio FM com sintonização, Navegação em pastas - Compatível com arquivos MP3/WMA - Bateria interna com capacidade de 4000mAh - Display digital com backlight. Equalização pré-programada - Controle de eco para microfones. Deverá acompanhar 1 (uma) unidade de microfone sem fio, compatível com a caixa. Deverá acompanhar baterias para uso contínuo dentro do período da diária. </t>
  </si>
  <si>
    <t xml:space="preserve">Painéis de LED modulares com gabinetes slim fabricados em liga de alumínio e com peso inferior a 18 Kg/gabinete, placas com medidas de 0,512x0,576 metros ou 0,5 x 0,5 metros – painéis tipo SMD (3 em 1) - RGB, com resolução (dot pitch) entre 2.6mm e 9mm real, taxa de refresh rate de no máximo 2500Hz, temperatura de cor entre 5.000°K 9.000°K, ângulo de visão mínimo de 140° graus e brilho de 1.200 cd/m², painéis dotados de sistema de hanging (sustentação) compostos de bumper e hastes verticais em alumínio com resistência mecânica a tração de no mínimo 260Mpa, com encaixes macho e fêmea compartilhado em linhas verticais, com capacidade de sustentar em cada apoio até 500 kg. Inclui montagem/desmontagem, operação e todos os equipamentos necessários para funcionamento, inclusive notebook. Poderá ser solicitado para montagem em ambientes fechados ou abertos. </t>
  </si>
  <si>
    <t>Switcher de vídeo destinado à conexão e troca de câmeras profissionais 3G SDI e fontes de reprodução junto com fontes HDMI, incluindo câmeras, smartphones, computadores, tablets, players de Blu-ray etc.</t>
  </si>
  <si>
    <t>Especificações Técnicas Mínimas: filmadora com zoom digital até 12x integrada, proporcionar gravações de vídeo 4K ultra HD, com saídas em SDI e HDMI forma compacta, sensor CMOS de 1 / 2,3 "de 12.4MP, captura imagens UHD, com cartão de memória, opção de captura deve incluir gravação de 1080p até 60 qps em arquivo .MOV de 4:2:2, 50 mb ou em AVCHD para compatibilidade com uma variedade de formatos HD/SD e sistemas de edição. Visor colorido e LCD de 3,5" e recursos de áudio.</t>
  </si>
  <si>
    <t xml:space="preserve">Refletor Fresnel com 1000 watts com barndoor e cabo de alimentação com interruptor. </t>
  </si>
  <si>
    <t>Rádio (tipo walkie talkie ou similar) - com sistema de mãos livres e com pilhas novas e/ou carregadores de baterias reservas, para utilização durante o período de montagem e realização do evento, de longo alcance . O equipamento deverá ser acompanhado por clip para fixação, antena, bateria, carregador e fone de ouvido.</t>
  </si>
  <si>
    <t>Microfone do tipo Gooseneck, com fio, para púlpito. Os itens deverão ser testados, simulando previamente a execução do evento.</t>
  </si>
  <si>
    <t>Microfone shotgun profissional sem fio, com bateria sobressalente. Deverá possuir direcional com acessibilidade.</t>
  </si>
  <si>
    <t>Microfone sem fio profissional, com pedestal de mesa ou de chão, quando necessário, e homologado pela ANATEL, com todos os equipamentos eletrônicos e baterias (inclusive reserva) para o seu devido funcionamento. Os itens deverão ser testados, simulando previamente a execução do evento.</t>
  </si>
  <si>
    <t>Microfone lapela sem fio homologado pela Anatel, com todos os equipamentos eletrônicos e baterias (inclusive reserva) para o seu devido funcionamento. Os itens deverão ser testados, simulando previamente a execução do evento.</t>
  </si>
  <si>
    <t>Microfone modelo headset, homologado pela ANATEL, com todos os equipamentos eletrônicos e baterias (inclusive reserva) para o seu devido funcionamento. Os itens deverão ser testados, simulando previamente a execução do evento.</t>
  </si>
  <si>
    <t>Refletor de LED 100 Watts</t>
  </si>
  <si>
    <t xml:space="preserve">Refletor de LED 100 Watts com temperatura de cor 6000 k. Deverá prever instalação/desinstalação. </t>
  </si>
  <si>
    <t>Álcool em gel 70% em sachê</t>
  </si>
  <si>
    <t xml:space="preserve">Álcool em gel concentração de 70%, destinado à higienização de mãos, devendo conter aloe vera ou outro agente hidratante que evite o ressecamento da pele. Deverá ser envasado em sachês personalizados, com arte a ser fornecidade pela Contratante, contendo, no mínimo, 3 ml de volume. </t>
  </si>
  <si>
    <t>Balcão expositor ou de credenciamento com prateleiras, porta de correr, testeira, adesivado conforme arte fornecida pela Contratante. Medidas aproximadas de 100 x 80 cm  (h x c).</t>
  </si>
  <si>
    <t xml:space="preserve">Bebedouro elétrico para refrigeração de água, com capacidade de galão de água mineral de 20 (vinte litros). Deverá haver o fornecimento e reposição dos galões de água durante todo o período da diária, ficando a Contratada responsável pela higienização dos galões e posicionamento daqueles no bebedouro. Ainda, deverão ser disponbilizados, móvel de apoio (se o caso), copos plásticos biodegradáveis para água, porta copos, lixeira e sacos de lixo. </t>
  </si>
  <si>
    <t xml:space="preserve">Poltrona com assento e encosto com enchimento em espuma, pés em aço pintado ou madeira, acabamento liso, revestimento em tecido ou couro nas preta, branca, cinza, bege ou outra cor previamente aprovada pela Contratante. Poderão ser solicitadas poltronas 'comuns' ou decorativas, com espaldar do tipo 'egg'. </t>
  </si>
  <si>
    <t>Pufe quadrado em estrutura de madeira e acabamento em tecido ou couro, em cores a ser definidas previamente pela Contratante. Revestimento em Espuma. Medidas aproximadas: Altura: 45 cm, Largura: 36 cm, Profundidade: 36 cm.</t>
  </si>
  <si>
    <t>Sofá, de 2 a 3 lugares, em tecido ou couro, em cores a serem definidas previamente pela Contratante. Medidas aproximadas: Altura: 74 cm, largura: 77 cm, profundidade: 62 cm.</t>
  </si>
  <si>
    <t xml:space="preserve">Mesa pequena para apoio em palco, com pés em alumínio ou madeira e tampo de vidro. Altura de até 60 cm. </t>
  </si>
  <si>
    <t>Refrigerador do tipo frigobar limpo e em excelente estado de conservação, destinado ao uso em pequenos ambientes. Capacidade mínima de 80 (oitenta) litros. Equipamento bivolt com selo Procel A ou B de eficiência energética.</t>
  </si>
  <si>
    <t xml:space="preserve">Púlpito produzido em madeira MDF ou em  acrílico, com dimensões aproximadas de 1,18 de altura X 38 cm de comprimento x 55 cm de largura e suporte para microfone e água. </t>
  </si>
  <si>
    <t>Mesa do tipo pranchão em madeira compensada, com pés galvanizados e embutidos. Dimensões aproximadas de 2,0 x 0,53m (C x L)</t>
  </si>
  <si>
    <t xml:space="preserve">Unidade de suporte do tipo organizador de fila, confeccionado em estrutura cromada, com altura aproximada de 90 cm, contendo faixa de isolamento retrátil nas cores azul marinho ou preta de dimensões aproximadas de  120cm x 10cm x 90cm (CxLxH), com dispositivo de encaixe de torretas em sequência, permitindo a conexão de diversos suportes entre si. </t>
  </si>
  <si>
    <t xml:space="preserve">Acho que o preço cotado não conseguirá cobrir personalização. </t>
  </si>
  <si>
    <t xml:space="preserve">Totem de álcool em gel com dispensador automático (deve detectar presença de mãos próximas para evitar contato direto). Inclusos insumos e reposição. Necessário acompanhar insumos e baterias para uso contínuo durante o período da diária. </t>
  </si>
  <si>
    <t>Conjunto de plantas destinadas ao paisagismo e decoração de ambientes. O valor do conjunto prevê o fornecimento de 10 (dez) plantas, que poderão ser objeto de seleção da Contratante, podendo corresponder a plantas ornamentais de tamanho aproximado de 1 m e/ou palmeiras areca de tamanho aproximado de 2 m. Todas as plantas devem ser naturais e apresentadas em cachepôs e vasos individuais com tamanhos proporcionais à altura da planta.</t>
  </si>
  <si>
    <t>Buquê individual com mix de flores, a exemplo de cravinias, rosas, lírios, gérberas, rosas, cravos e folhagens. O arranjo deverá ser  embalada em papel fino e finalizado em fita de cetim ou ráfia, conforme definição da Contratante. Medidas aproximadas: 30cmx50cm (diâmetro x altura).</t>
  </si>
  <si>
    <t>Tipo jardineira para mesa plenária ou palco com flores nobres naturais, com dimensões mínimas de 1 m x 30 cm x 50 cm (L x A x P).</t>
  </si>
  <si>
    <t>Tecido Oxford ou similar, na cor branca, azul marinho ou preta, limpa e passada e  sem manchas, rasgos, furos ou descosturada. Dimensões até 3 m x 2 m (C x L).</t>
  </si>
  <si>
    <t xml:space="preserve">Copo de água mineral sem gás, com lacre em alumínio, volume mínimo de 200 ml. </t>
  </si>
  <si>
    <t>Maquina multibebidas automática, com acionamento eletrônico pelo usuário. Deverá oferecer opções de preparo de café tradicional (curto e longo), bebidas lácteas tais como chocolate quente, café com leite e cappucino, bem como, leite e, ao menos, uma opção de chá (combinação de, ao menos, quatro ingredientes solúveis). O equipamento deverá permitir que o usuário selecione a dosagem de açúcar das bebidas.  Deverá ser acompanhada de todos os insumos para seu funcionamento (água, copos de isopor, insumos, mexedores, adoçante, guardanapos e mesa, se o caso). Franquia de até 800 (oitocentas) doses diárias.</t>
  </si>
  <si>
    <t xml:space="preserve">metro linear/dia </t>
  </si>
  <si>
    <t xml:space="preserve">Estrutura treliçada, confeccionada em alumínio ou aço carbono leve e de alta resistência. O tamanho será definido a partir das necessidades específicas de cada evento (Q15/Q30). Deverá incluir sapatas e pés para fixação, caso necessários. Ações de transporte, montagem e desmontagem previstos dentro do custo do unitário do metro linear/diária.  </t>
  </si>
  <si>
    <t>Suporte para banner</t>
  </si>
  <si>
    <t>Suporte para banner podendo corresponder a uma das seguintes especificações, a ser informada pela Contratante: a) pedestal em alumínio fosco com base articulada, com haste de 1 (um) estágio com regulador de altura (totalmente aberto atingirá 2 (dois) metros de altura) ou b) Estrutura regulável, podendo atingir a medida máxima de 2,0 x 2,50m. base em 'H' nas dimensões aproximadas de 50 cm x 14 cm e acabamento com ponteiras de plástico.</t>
  </si>
  <si>
    <t xml:space="preserve">Serviço de execução estande modular. Painel de TS dupla face 2,20a; carpete de 4mm, fixado no piso com fita dupla face ou similar; paredes de divisórias em material tipo octanorme; Iluminação tipo spot; tomadas de três pinos; arandelas a cada 3cm; testeira 50x1 em policarbonato. A montagem/desmontagem e Anotação de Responsabilide Técnica (ART) ocorrerá às custas da Contratada. </t>
  </si>
  <si>
    <t xml:space="preserve">Serviço de execução de estande modular. Painel de TS dupla face 2,20a; carpete de 4mm, fixado no piso com fita dupla face ou similar; paredes de divisórias em material tipo octanorme; Iluminação tipo spot; tomadas de três pinos; arandelas a cada 3cm; testeira 50x1 em policarbonato, piso elevado coberto com carpete em cores diversas ou adesivação vinílica, com rampas sinalizadas e testeira. Acessível para pessoa portadora de necessidade especial. Deverá prever desenvolvimento de projeto, com planta baixa, layout, criação, montagem, instalação e desmontagem, conforme orientações específicas e técnicas da Contratante, de tal forma que atenda as necessidades/objetivos do evento. A montagem/desmontagem e Anotação de Responsabilide Técnica (ART) ocorrerá às custas da Contratada. </t>
  </si>
  <si>
    <t xml:space="preserve">Montagem de tenda piramidal com fechamento em lona de PVC aditivada antimofo na cor braca. Deverá possuir sistema de encaixes reforçados e ferragem galvanizada à fogo. A critério da Contratante poderá ser solicitado piso em carpete. A montagem/desmontagem e Anotação de Responsabilide Técnica (ART) ocorrerá às custas da Contratada. </t>
  </si>
  <si>
    <t xml:space="preserve">Estrutura de ferro/metal modular na largura e comprimento, soldados, capacidade de carga de 16 (dezesseis) toneladas, com cobertura, suspensão de spots, fechamento lateral e escada,  quando necessário. A montagem/desmontagem e Anotação de Responsabilide Técnica (ART) ocorrerá às custas da Contratada. </t>
  </si>
  <si>
    <t xml:space="preserve">Painel pantográfico </t>
  </si>
  <si>
    <t xml:space="preserve">Lixeira em aço inox com tampa basculante (do tipo vai-e-vem) com capacidade aproximada de até 30 (trinta) litros. </t>
  </si>
  <si>
    <t xml:space="preserve">Letra em formato de caixa confeccionadas em PVC com medidas aproximadas de 132 cm x10 cm (A x P, com largura proporcional). As cores das letras e tipo de fonte, se o caso, serão previamente definidas pela Contratante. Custos com montagem e fixação das letras correrão por conta da Contratada. A aceitação das letras produzidas estará sujeita à prévia aprovação da Contratante. </t>
  </si>
  <si>
    <t>Sacola de Papel</t>
  </si>
  <si>
    <t xml:space="preserve">SOMEI OS DOIS ITENS EM PAPEL . </t>
  </si>
  <si>
    <t xml:space="preserve">Mídia Pointer </t>
  </si>
  <si>
    <t>Caneta metal</t>
  </si>
  <si>
    <t>REQUISIÇÃO MÍNIMA</t>
  </si>
  <si>
    <t>Botom (plástico com base de metal)</t>
  </si>
  <si>
    <t xml:space="preserve">Botton personalizado redondo, confeccionado em corpo plástico, com base e alinetes metálicos. Diâmetro aproximado de 3,5 cm. Impressão colorida 4x0 em uma face sobre couché Fosco 115g (acabamento com tampa flander). Arte será fornecida pela Contratante. </t>
  </si>
  <si>
    <t>Pin personalizado do tipo 'broche lapela', em formato redondo. Confeccionado em metal cromado ou dourado, com fecho em metal cromado. Personalização em baixo relevo com banho niquelado e cor esmaltada. Diâmetro aproximado de 2,2 cm. Arte será encaminhada pela pela contratante.</t>
  </si>
  <si>
    <t xml:space="preserve">Confecção de itens em lona, tais como banners, faixas, paineis e fundos de palco, com arte a ser encaminhada pela Contratante. Os materiais em lona deverão ser impressos em em alta resolução (4/0 cores), com acabamento brilhante ou fosco, conforme indicação da Contratante. Previsão de acabamento com bolsa com solda para bastão de madeira, ponteiras e cordão de nylon na cor branca, bainha dupla com colocação de ilhoses, moldura com estrutura em metal ou outro acabamento destinado à fixação do item, compatível com o tamanho do elemento impresso e conforme indicação da Contratante. A instalação de banners e faixas e fundos de palco no local do evento, caso necessário, ocorrerá por conta da Contratada.  </t>
  </si>
  <si>
    <t>Materiais em lona (fundos de palco, banners e faixas)</t>
  </si>
  <si>
    <t xml:space="preserve">Pulseira personalizada para identificação de participantes em eventos, confeccionada em vinil ou nylon. Dimensões aproximadas: 29 cm x 2,5 cm (aberta). Impressão em silk na cor preta, com área de impressão aproximada de 5,4 cm x 1,8 cm. Cores da pulseira serão indicadas pela Contratante. Deverá possuir lacre adesivo inviolável. </t>
  </si>
  <si>
    <t xml:space="preserve">PIN metal </t>
  </si>
  <si>
    <t>Blimp</t>
  </si>
  <si>
    <t>Camiseta personalizada (manga curta, gola 'careca' ou 'v')</t>
  </si>
  <si>
    <t>Camiseta personalizada (manga curta, gola 'polo')</t>
  </si>
  <si>
    <t xml:space="preserve">Mochila 'saco' </t>
  </si>
  <si>
    <t xml:space="preserve">Pen drive slim </t>
  </si>
  <si>
    <t>Totem triedro personalizado confeccionado em plastionada ou material similar, com medidas aproximadas da faceta de 45 cm x 194 cm. Impressão colorida nas três faces em alta resolução. Arte será fornecida pela Contratante.</t>
  </si>
  <si>
    <t xml:space="preserve">Painel pantográfico com estrutura magnética auto travante produzida com tubos de alumínio e juntas em plástico. A estrutura deverá ser toda parafusada com conectores em ABS para articulação, possuindo dupla furação nos tubos para montagem curva e montagem reta, devendo possuir molas de pressão para o impulsionamento da estrutura  na sua abertura. Os perfis deverão ser autoencaixáveis, possuindo duas sequências de trilhos magnéticos (imãs) para cada perfil. Deverá acompanhar case rígido com rodinhas para transporte. As medidas aproximadas do painel aberto devem ser de, aproximadamente, 4,30 m x 2,30 m. A impressão digital do painel deverá ser a cores, em alta resolução, correspondendo a adesivagem sobre chapas de PSAI (poliestireno de alto impacto), com acabamento em laminação fosca, devendo ser possível a fácil fixação da chapa adesivada à estrutura em alumínio (imãs).  Arte será fornecida pela Contratante. </t>
  </si>
  <si>
    <t>Impressão de banner roll up, com dimensões aproximadas de 120 cm x 200 cm. Impressão colorida sobre poliester em alta resolução (4/0 cores), em apenas um lado do painel. Deverá ser disponibilizado já instalado em Suporte roll up em alumínio. Arte será fornecida pela Contratante.</t>
  </si>
  <si>
    <t xml:space="preserve">Impressão de adesivo em vinil (4x0 cores), com impressão digital de alta resolução e laminação fosca. Arte será fornecida pela Contratante. A aplicação dos adesivos ocorrerá por conta da Contratada. </t>
  </si>
  <si>
    <t>Sacola em offset 180g, tamanho: 29x27x09 cm (Largura x Altura x Lateral). Impressão colorida nas duas faces (4x4) e acabamento com Ilhóses esmaltados e cordão de nylon colocado a 4 (quatro) nós. Arte será fornecida pela Contratante.</t>
  </si>
  <si>
    <t xml:space="preserve">Impressão colorida (4x0), em alta resolução, em papel A4 (297x210 mm) do tipo reciclato 240g. Arte será fornecida pela Contratante. </t>
  </si>
  <si>
    <t>Impressão colorida (4x0), em alta resolução, em papel A3 (297x420 mm) do tipo reciclato 240g. Arte será fornecida pela Contratante. Moldura com vidro, destinada à exibição de documentos em tamanho A3 (300 x 400 mm) deverá ser confeccionada em mdf, com margens de 4 cm x 1cm (largura x espessura) nas cores dourado, azul ou preta, conforme indicação da Contratante.</t>
  </si>
  <si>
    <t>Apresentador de slides USB com laser pointer personalizado. Especificações mínimas do item: conexão  wireless 2.4GHz, com possibilidade de utilização até 10 (dez)  metros de distância, botões page up/page down, LED de sinalização do uso. Acompanha estojo para guarda personalizado. Arte será fornecida pela Contratante.</t>
  </si>
  <si>
    <t>Bolsa em tecido 100% algodão cru, com dimensões aproximadas de 40 cm x 30 cm (L x A). Impressão em policromia 4x0 (apenas um lado) . Alças em algodão. Cores da bolsa e da alça poderão ser escolhidas pela Contratante. Arte será fornecida pela Contratante.</t>
  </si>
  <si>
    <t>Pasta confeccionada em PVC cristal transparente com fechamento do tipo 'zip zap'. Tamanho: 36 cm x 26 cm. Área de Impressão: 34 cm x 24 cm. Impressão 4x0 (apenas uma face). Arte será fornecida pela Contratante.</t>
  </si>
  <si>
    <t xml:space="preserve">Caneta personalizada à laser, acionável por clique, com corpo confeccionado inteiramente em metal. Cor da tinta azul, preta ou vermelha, conforme indicação da Contratante. Dimensões aproximadas (C x L): 13,7 cm x 1,2 cm. Peso aproximado: 16 g. Arte será fornecida pela Contratante. </t>
  </si>
  <si>
    <t xml:space="preserve">Crachá confeccionado em PVC ou polipropileno de alta durabilidade. Espessura aproximada de 0,50 mm a 0,75mm. Dimensões aproximadas de  9 cm x 13cm. Impressão frente e verso colorida 4x0. Acabamento com cantos arredondados e furo central. Deverá ser acompanhado de cordão liso 100% poliéster (sem personalização) e presilha do tipo jacaré. Arte será fornecida pela Contratante. </t>
  </si>
  <si>
    <t xml:space="preserve">Blimp personalizado com o logotipo do evento duas faces, com gás hélio, iluminação, material em PVC ou nylon ou similar, com até 230 cm³ cheio e, no mínimo, 2 (dois) metros de altura. Armação ocorrerá por conta da Contratada. Arte será fornecida pela Contratante. </t>
  </si>
  <si>
    <t>Dispositivo de armazenamento de dados 'pen drive slim ' personalizado com capacidade de armazanemanrto de 16 (dezesseis) Gb. Corpo confeccionado em metal, com personalização a laser ou UV. Medidas aproximadas para gravação: 2,5 cm x 1 cm. Arte será fornecida pela Contratante.</t>
  </si>
  <si>
    <t>Camiseta lisa com mangas curtas confeccionada em tecido 100% algodão. Cores da camiseta e tamanhos (PP, M, G, GG, 3G e 4G ou medidas similares) serão definidos pela Contratante a cada requisição. O valor contratado deve prever aplicações em silk screen 4x4 cores na frente, costas e em uma das manga simultâneamente. Disponibilidade de golas do tipo  'careca' ou 'V'. Arte será fornecida pela Contratante.</t>
  </si>
  <si>
    <t xml:space="preserve">Camiseta com mangas curtas e gola do tipo 'polo' confeccionada em melha piquet (ou similar)  contendo, ao menos, 50% de algodão. Cores da camiseta, da gola, corte masculino (reto) ou feminino (acinturado) e tamanhos (PP, M, G, GG, 3G e 4G ou medidas similares) serão definidos pela Contratante a cada requisição. O valor contratado deverá prever bordado colorido de  logo na altura do peito esquerdo e nas duas mangas. Acabamento da camiseta em resina para evitar formação de peeling e amarrotamentos. Arte será fornecida pela Contratante. </t>
  </si>
  <si>
    <t xml:space="preserve">Placa confeccionada em aço inoxidável personalizada, com dimensões aproximadas de 15 cm x20 cm. Gravação em baixo relevo por corrosão. Deverá ser armazenada em estojo revestido em veludo preto ou azul marinho próprio para este fim. Arte será fornecida pela Contratante. </t>
  </si>
  <si>
    <t xml:space="preserve">Placa confeccionada em aço inoxidável escovado personalizada, com dimensões aproximadas de 60 x 80 cm. Gravação em baixo relevo por corrosão, com acabamento em verniz ou similar. Caso solicitado, para fins de fixação, a placa deverá possuir 4 (quatro) furos e ser acompanhada de set de fixação (parafusos em aço inoxidável e buchas). Arte será fornecida pela Contratante. </t>
  </si>
  <si>
    <t xml:space="preserve">Troféu 'padrão' personalizado confeccionado em acrílico cristal (1 cor), com dimensões aproximadas de 15 cm x 12cm (corpo) e 14 cm x8 cm (base).  A personalização deverá ocorrer por meio de impressão digital UV colorida a ser realizada diretamente no acrílico (4x0). Arte será fornecida pela Contratante. </t>
  </si>
  <si>
    <t>Mochila do tipo 'saco' personalizada. Especificações mínimas: confeccionada em Nylon, com dimensões aproximadas de 37 cm x 41 cm (formato sport). Capacidade de aproximadamente 3 (três) quilogramas. Cordão duplo costurado na parte superior para fechamento da boca. Personalização em silk screen (1x0) . Área de Impressão: 20 cm x 28 cm.  Compartimento sem divisórias. 2 (duas) alças. Cores do tecido e alças serão definidas pela Contratante a cada requisição. Arte será fornecida pela Contratante.</t>
  </si>
  <si>
    <t xml:space="preserve">Van Executiva </t>
  </si>
  <si>
    <t>Unidade cobrada a cada ocasião em que o veículo locado ultrapassar a quilometragem prevista no período da diária (isto é,601 km) E/OU quando ultrapassar o período da diária (isto é, 10h01min). No caso do veículo ultrapassar a franquia de quilômetros prevista, a 1 (uma) unidade de cobrança permitirá a rodagem de 60 (sessenta) quilômetros adicionais, com nova cobrança de 1 (uma) unidade ensejada na hipótese de percurso superior a 60 km e, assim, sucessivamente (não ultrapassando as 10 h da diária, não ensejará cobrança de unidades por hora adicional). Mesmo raciocínio se aplica à cobrança de unidades por motivo do veículo locado não ter sido disponibilizado à Contratada dentro do limite da diária. Neste caso, será cobrado 1 (uma) unidade a cada 1 h adicional em que o veículo estiver à disposição da Contratante e sucessivamente. Terceira hipótese, em que o veículo ultrapassar a franquia e, ao mesmo tempo, ultrapassar o período da diária, SERÃO REALIZADAS COBRANÇAS DAS UNIDADES COMULATIVAMENTE, PARA QUILÔMETROS E PARA HORAS (p. ex. 605 km percorridos em 12 horas: cobrança de 3 unidades, 1 unidade devido à quilometragem e 2 unidades devido às 2 horas adicionais utilizadas). OBSERVAÇÃO: Não serão cobradas unidades adicionais à diária por percursos ou períodos utilizados pela Contratada para disponibilização e após a devolução dos veículos.</t>
  </si>
  <si>
    <t>Unidade cobrada a cada ocasião em que o veículo locado ultrapassar a quilometragem prevista no período da diária (isto é,501 km) E/OU quando ultrapassar o período da diária (isto é, 10h01min). No caso do veículo ultrapassar a franquia de quilômetros prevista, a 1 (uma) unidade de cobrança permitirá a rodagem de 50 (sessenta) quilômetros adicionais, com nova cobrança de 1 (uma) unidade ensejada na hipótese de percurso superior a 50 km e, assim, sucessivamente (não ultrapassando as 10 h da diária, não ensejará cobrança de unidades por hora adicional). Mesmo raciocínio se aplica à cobrança de unidades por motivo do veículo locado não ter sido disponibilizado à Contratada dentro do limite da diária. Neste caso, será cobrado 1 (uma) unidade a cada 1 h adicional em que o veículo estiver à disposição da Contratante e sucessivamente. Terceira hipótese, em que o veículo ultrapassar a franquia e, ao mesmo tempo, ultrapassar o período da diária, SERÃO REALIZADAS COBRANÇAS DAS UNIDADES COMULATIVAMENTE, PARA QUILÔMETROS E PARA HORAS (p. ex. 605 km percorridos em 12 horas: cobrança de 3 unidades, 1 unidade devido à quilometragem e 2 unidades devido às 2 horas adicionais utilizadas). OBSERVAÇÃO: Não serão cobradas unidades adicionais à diária por percursos ou períodos utilizados pela Contratada para disponibilização e após a devolução dos veículos.</t>
  </si>
  <si>
    <t>Despesas Administrativas/Operacionais</t>
  </si>
  <si>
    <t>Outras despesas (discriminar)</t>
  </si>
  <si>
    <t>PIS</t>
  </si>
  <si>
    <t>COFINS</t>
  </si>
  <si>
    <t>Tributação sobre Faturamento (lucro real ou presumido)</t>
  </si>
  <si>
    <t>VALOR TOTAL ESTIMADO - SEÇÃO II - SERVIÇOS</t>
  </si>
  <si>
    <t>VALOR TOTAL ESTIMADO - SEÇÃO I - RECURSOS HUMANOS</t>
  </si>
  <si>
    <t>VALOR TOTAL ESTIMADO - SEÇÃO III - EQUIPAMENTOS E MATERIAL DE APOIO</t>
  </si>
  <si>
    <t>VALOR TOTAL ESTIMADO - SEÇÃO IV - MOBILIÁRIO</t>
  </si>
  <si>
    <t>VALOR TOTAL ESTIMADO - SEÇÃO V - DECORAÇÃO</t>
  </si>
  <si>
    <t>VALOR TOTAL ESTIMADO - SEÇÃO VI - ALIMENTOS E BEBIDAS</t>
  </si>
  <si>
    <t>VALOR TOTAL ESTIMADO - SEÇÃO VII - ESTRUTURA</t>
  </si>
  <si>
    <t>VALOR TOTAL ESTIMADO - SEÇÃO VIII - COMUNICAÇÃO INSTITUCIONAL/SERVIÇOS GRÁFICOS</t>
  </si>
  <si>
    <t>VALOR ANUAL RESERVADO</t>
  </si>
  <si>
    <t xml:space="preserve">Locação de Espaços </t>
  </si>
  <si>
    <t>SEÇÃO X - LOCAÇÃO DE ESPAÇOS (SUBCONTRATAÇÃO)</t>
  </si>
  <si>
    <t>LDI (Lucro e Despesas Indiretas)</t>
  </si>
  <si>
    <t xml:space="preserve">Subtotal </t>
  </si>
  <si>
    <t>LDI e Despesas Administrativas</t>
  </si>
  <si>
    <t>ISSQN</t>
  </si>
  <si>
    <t>VALOR TOTAL ESTIMADO - SEÇÃO IX - TRANSPORTES</t>
  </si>
  <si>
    <t>VALOR TOTAL ESTIMADO -  LOCAÇÃO DE ESPAÇOS (RESERVA DE VALOR + LDI/DESPESAS ADMINISTRATIVAS + TRIBUTOS)</t>
  </si>
  <si>
    <t>Taxas Administrativas e de Serviços (seções II e VII)</t>
  </si>
  <si>
    <t xml:space="preserve">VALOR ANUAL RESERVADO </t>
  </si>
  <si>
    <t xml:space="preserve">RESERVA DE VALORES - PAGAMENTO APENAS NA HIPÓTESE DO FATO GERADOR - 
</t>
  </si>
  <si>
    <t>NÃO SERÁ OBJETO DE AJUSTE PELE EMPRESA LICITANTE/CONTRATADA</t>
  </si>
  <si>
    <r>
      <t>SEÇÃO XI - TAXAS ADMINISTRATIVAS E DE SERVIÇOS (</t>
    </r>
    <r>
      <rPr>
        <b/>
        <u/>
        <sz val="10"/>
        <color theme="1"/>
        <rFont val="Calibri"/>
        <family val="2"/>
        <scheme val="minor"/>
      </rPr>
      <t>EXCLUSIVO</t>
    </r>
    <r>
      <rPr>
        <b/>
        <sz val="10"/>
        <color theme="1"/>
        <rFont val="Calibri"/>
        <family val="2"/>
        <scheme val="minor"/>
      </rPr>
      <t xml:space="preserve"> PARA OS ELEMENTOS DAS SEÇÕES II - SERVIÇOS / SEÇÃO VII - ESTRUTURA ) - 
</t>
    </r>
  </si>
  <si>
    <t>TABELA RESUMO DE VALORES TOTAIS ESTIMADOS DAS SEÇÕES I A XI</t>
  </si>
  <si>
    <t>und/diária 10h</t>
  </si>
  <si>
    <t>conjunto/diária 10h</t>
  </si>
  <si>
    <t>SEÇÃO</t>
  </si>
  <si>
    <t>I</t>
  </si>
  <si>
    <t>II</t>
  </si>
  <si>
    <t>III</t>
  </si>
  <si>
    <t>IV</t>
  </si>
  <si>
    <t>V</t>
  </si>
  <si>
    <t>VI</t>
  </si>
  <si>
    <t>VII</t>
  </si>
  <si>
    <t>VIII</t>
  </si>
  <si>
    <t>IX</t>
  </si>
  <si>
    <t>X</t>
  </si>
  <si>
    <t>XI</t>
  </si>
  <si>
    <t>TÍTULO DA SEÇÃO</t>
  </si>
  <si>
    <t>TRANSPORTES</t>
  </si>
  <si>
    <t>SEÇÃO IX - TRANSPORTES</t>
  </si>
  <si>
    <t>TAXAS ADMINISTRATIVAS E DE SERVIÇOS (EXCLUSIVO PARA OS ELEMENTOS DAS SEÇÕES II - SERVIÇOS / SEÇÃO VII - ESTRUTURA</t>
  </si>
  <si>
    <t xml:space="preserve">VALOR TOTAL ESTIMADO DO ITEM 1 - SERVIÇOS DE ORGANIZAÇÃO DE EVENTOS PARA ATENDIMENTO DAS NECESSIDADES DO COREN-SP POR UM PERÍODO DE 12 (DOZE MESES) </t>
  </si>
  <si>
    <t xml:space="preserve">n/a </t>
  </si>
  <si>
    <t xml:space="preserve">Reserva estabelecida para qualquer elemento das seções II e VII com a finalidade de cobrir  gastos com taxas administrativas e de serviços do mercado de eventos. Ex: ECAD, SBAT, ocupação, exclusividade de fornecedores, serviços de liberação em órgãos públicos e privados (áreas públicas, energia elétrica, hidráulica), vistorias, limpeza etc. Os valores em questão não se confundem com os custos de responsabilidade da própria Contratada para operacionalização do objeto contratual mas, apenas, para cobertura de gastos que não sejam relacionados diretamente com o custo do serviço em si, mas decorrente de obrigações do mercado de eventos. Desta forma, o faturamento de taxas administrativas e de serviços estará sujeito à avaliação da Contratante. Taxas Administrativas e de Serviços diretamente relacionadas diretamente à locação de espaços para realização de eventos do Coren-SP estão acobertadas dentro do elemento 112. </t>
  </si>
  <si>
    <t>1m²/10h</t>
  </si>
  <si>
    <t>Serviço profissional destinado à realização de cobertura completa de eventos. A cobertura deverá possuir tanto um caráter jornalístico quanto institucional, conforme briefing definido pela Contratante e feita exclusivamente com equipamentos de filmagem, microfone (lapela ou direcional) e iluminação profissionais, em formato full hd.  Os arquivos brutos deverão ser fornecidos à Contratante em alta resolução (3000x2000 pixels). Ainda, os arquivos deverão ser encaminhados contendo informações de assunto, local, data, identificação dos participantes e créditos do fotógrafo. Os arquivos poderão ser encaminhados por meio de mídias físicas (DVD, pendrive) ou disponibilizados em diretório online (nuvem) ao término do evento, em formato final para publicação online</t>
  </si>
  <si>
    <t>Apresentação musical de artista, disco-jóquei ou banda, de até 2 (duas) horas de duração, contemplando equipe técnica e instrumentos musicais e outros aparelhos necessários para apresentação. O valor da diária deve acobertar  despesas com deslocamento, hospedagem, alimentação etc. A escolha da atração ficará sujeita à prévio briefing e aprovação da Contratante.</t>
  </si>
  <si>
    <r>
      <t xml:space="preserve">Locação de equipamento do tipo Notebook </t>
    </r>
    <r>
      <rPr>
        <b/>
        <sz val="10"/>
        <color theme="1"/>
        <rFont val="Calibri"/>
        <family val="2"/>
        <scheme val="minor"/>
      </rPr>
      <t xml:space="preserve">OU </t>
    </r>
    <r>
      <rPr>
        <sz val="10"/>
        <color theme="1"/>
        <rFont val="Calibri"/>
        <family val="2"/>
        <scheme val="minor"/>
      </rPr>
      <t xml:space="preserve">do tipo Tablet para atendimento das necessidades da Contratante. O tipo de equipamento a ser disponibilizado será objeto de informação prévia à Contratada. Em um mesmo evento, porém, poderá a Contratante solicitar, comulativamente, notebooks e tablets, que deverão ser disponibilizados nas quantidades informadas por tipo de equipamento. </t>
    </r>
    <r>
      <rPr>
        <b/>
        <sz val="10"/>
        <color theme="1"/>
        <rFont val="Calibri"/>
        <family val="2"/>
        <scheme val="minor"/>
      </rPr>
      <t>Especificações Mínimas do Notebook</t>
    </r>
    <r>
      <rPr>
        <sz val="10"/>
        <color theme="1"/>
        <rFont val="Calibri"/>
        <family val="2"/>
        <scheme val="minor"/>
      </rPr>
      <t xml:space="preserve">: Processador Intel Core I5; 16 GB de Memória RAM; Teclado ABNT-2; Mouse de 600 dpi, Touchpad; SSD de 120 GB ; Placa de som; Placa de Rede Gigabit; Placa de Rede WIFI 802.11b/g/n, Unidade DVD-RW; 2 USB 2.0 e 2 USB 3.0; Windows 7 Profissional com Pacote Office 2013 Standard atualizados, monitor 13’, saída DVI e HDMI, Conexão bluetooth. Somente nesta configuração ou superior. </t>
    </r>
    <r>
      <rPr>
        <b/>
        <sz val="10"/>
        <color theme="1"/>
        <rFont val="Calibri"/>
        <family val="2"/>
        <scheme val="minor"/>
      </rPr>
      <t>Especificações Mínimas do Tablet:</t>
    </r>
    <r>
      <rPr>
        <sz val="10"/>
        <color theme="1"/>
        <rFont val="Calibri"/>
        <family val="2"/>
        <scheme val="minor"/>
      </rPr>
      <t xml:space="preserve"> Tablet com tela de 8,3 polegadas, com 64GB de armazenamento, com chip de internet 4G com franquia de dados com 2GB diários disponíveis para uso e bateria mínima de 8 horas de duração utilizando navegação. Com entrada USB-C e sistema iOS. Somente nesta configuração ou superior.</t>
    </r>
  </si>
  <si>
    <t>Aparelho televisor colorido, tela plasma ou LCD, tamanho mínimo de 60", entrada para UHF/VHF/CATV/HDMI/USB. Deverá ser acompanhada por suporte ou pedestal.</t>
  </si>
  <si>
    <t xml:space="preserve">Fornecimento de link IP de internet mínimo de 20 (vinte) Mb dedicado (download e upload). Deverá atender a padrões de disponibilidade durante todo o período de utilização do link de internet. </t>
  </si>
  <si>
    <r>
      <t>Locação de equipamento do tipo teleprompter dos tipos estúdio OU transparente, para atendimento das necessidades da Contratante. O tipo de equipamento a ser disponibilizado será objeto de informação prévia à Contratada. Em um mesmo evento, porém, poderá a Contratante solicitar, comulativamente, teleprompter estúdio e teleprompter transparente, que deverão ser disponibilizados nas quantidades informadas por tipo de equipamento.</t>
    </r>
    <r>
      <rPr>
        <b/>
        <sz val="10"/>
        <color theme="1"/>
        <rFont val="Calibri"/>
        <family val="2"/>
        <scheme val="minor"/>
      </rPr>
      <t xml:space="preserve">Especificações Teleprompter Estúdio: </t>
    </r>
    <r>
      <rPr>
        <sz val="10"/>
        <color theme="1"/>
        <rFont val="Calibri"/>
        <family val="2"/>
        <scheme val="minor"/>
      </rPr>
      <t xml:space="preserve">Com ajuste de distância e altura, para uma leitura de até 6 metros aproximadamente. Monitor LCD de 15 a 19 ″ com opção de espelhamento fixo e alto brilho, Vidro polarizado ultra transparente, divisor de feixe 70/30 e alta precisão para uma qualidade de transmissão de imagem e suporte/base para câmera. </t>
    </r>
    <r>
      <rPr>
        <b/>
        <sz val="10"/>
        <color theme="1"/>
        <rFont val="Calibri"/>
        <family val="2"/>
        <scheme val="minor"/>
      </rPr>
      <t xml:space="preserve">Especificações Teleprompter Transparente: </t>
    </r>
    <r>
      <rPr>
        <sz val="10"/>
        <color theme="1"/>
        <rFont val="Calibri"/>
        <family val="2"/>
        <scheme val="minor"/>
      </rPr>
      <t>É composto por espelho refletivo, com ajuste do ângulo leitura, alta reflexão com hastes em aço e suporte para monitor de até 19,5". A altura da haste regulável. Deve acompanhar: 1 haste em aço carbono, 2 adaptadores para monitor LED 1 monitor de led Cabos necessários para o funcionamento 1 base para o monitor LED 1 conjunto de parafusos 1 mandril para unir e regular a altura da haste 1 sistema de fixação do espelho 1 espelho reflexivo 4 pés reguláveis.</t>
    </r>
  </si>
  <si>
    <t>Locação de pedestal de microfone dos tipos 'de mesa' ou com regulagem do tipo 'girafa', para atendimento das necessidades da Contratante. O tipo de equipamento a ser disponibilizado será objeto de informação prévia à Contratada. Em um mesmo evento, porém, poderá a Contratante solicitar, comulativamente, pedestais de mesa e com regulagem do tipo girafa, que deverão ser disponibilizados nas quantidades informadas por tipo de equipamento.</t>
  </si>
  <si>
    <r>
      <t xml:space="preserve">O espaço deverá atender a </t>
    </r>
    <r>
      <rPr>
        <i/>
        <sz val="10"/>
        <color theme="1"/>
        <rFont val="Calibri"/>
        <family val="2"/>
        <scheme val="minor"/>
      </rPr>
      <t>briefing</t>
    </r>
    <r>
      <rPr>
        <sz val="10"/>
        <color theme="1"/>
        <rFont val="Calibri"/>
        <family val="2"/>
        <scheme val="minor"/>
      </rPr>
      <t xml:space="preserve"> apresentado pela Contratante, de acordo com as necessidades de cada evento, podendo variar entre auditórios, espaços multiuso, espaços 
abertos, teatros e estúdios de gravação e transmissão online. Salvo nas opções de indicação motivada de espaços pela Contratante ou na impossibilidade local de múltiplas opções de espaço que se prestem a determinadas necessidade, a Contratada deverá apresentar, ao menos, 3 (três) opções de espaços, de forma à Contratante poder realizar seleção daquele que melhor conjugue atendimento do interesse público e economicidade. As propostas de locação de espaços deverão detalhar todos os custos diretamente atrelados à locação, bem como serem acompanhadas por memorial descritivo de itens materiais que a compunham (mobiliário, equipamentos etc.) de forma que a se eliminar o risco de custeio de elementos que já estejam contemplados dentro do valor da locação. A quantidade de horas que o espaço deverá estar à disposição da Contratante será informado no </t>
    </r>
    <r>
      <rPr>
        <i/>
        <sz val="10"/>
        <color theme="1"/>
        <rFont val="Calibri"/>
        <family val="2"/>
        <scheme val="minor"/>
      </rPr>
      <t>briefing</t>
    </r>
    <r>
      <rPr>
        <sz val="10"/>
        <color theme="1"/>
        <rFont val="Calibri"/>
        <family val="2"/>
        <scheme val="minor"/>
      </rPr>
      <t xml:space="preserve"> encaminhado à Contratada quando da requisição do serviço de locação de espaços. 
</t>
    </r>
    <r>
      <rPr>
        <b/>
        <sz val="10"/>
        <color theme="1"/>
        <rFont val="Calibri"/>
        <family val="2"/>
        <scheme val="minor"/>
      </rPr>
      <t>OBS 1</t>
    </r>
    <r>
      <rPr>
        <sz val="10"/>
        <color theme="1"/>
        <rFont val="Calibri"/>
        <family val="2"/>
        <scheme val="minor"/>
      </rPr>
      <t xml:space="preserve">: O valor de R$ 100.000,00 (cem mil reais) correspondente à verba anual destinada para cobertura de custos de locação de espaços diversos é fixo e não estará sujeito à aplicação de redutores. Demais variáveis variáveis que compõem o valor total estimado do elemento (LDI e despesas administrativas + tributação) poderão ser alteradas em função da estratégia de preços e realidade tributária da licitante. 
</t>
    </r>
    <r>
      <rPr>
        <b/>
        <sz val="10"/>
        <color theme="1"/>
        <rFont val="Calibri"/>
        <family val="2"/>
        <scheme val="minor"/>
      </rPr>
      <t>OBS 2:</t>
    </r>
    <r>
      <rPr>
        <sz val="10"/>
        <color theme="1"/>
        <rFont val="Calibri"/>
        <family val="2"/>
        <scheme val="minor"/>
      </rPr>
      <t xml:space="preserve"> O percentual destinado às despesas administrativas/operacionais deverá cobrir todos  gastos com taxas administrativas e de serviços do mercado de eventos relacionados com a locação de espaços pelo Coren-SP. Ex: ECAD, SBAT, ocupação, exclusividade de fornecedores, serviços de liberação em órgãos públicos e privados (áreas públicas, energia elétrica, hidráulica), vistorias, limpeza etc. Os valores em questão não se confundem com os custos de responsabilidade da própria Contratada para operacionalização do objeto contratual mas, apenas, para cobertura de gastos que não sejam relacionados diretamente com o custo do serviço em si, mas decorrentes de obrigações do mercado de eventos. Taxas Administrativas e de Serviços diretamente relacionadas diretamente aos elementos das seções II e VII estão acobertadas dentro do elemento 113. </t>
    </r>
  </si>
  <si>
    <r>
      <t xml:space="preserve">Totem fotográfico adesivado com design personalizável, equipado com câmera profissional e impressora fotográfica profissional inclusas e prontas para uso automático. Deverá prever a impressão de até 1.000 (mil) fotos imantadas em papel fotográfico (10x15cm) pelo período contratado. As fotos deverão ser enviadas à Contratante por </t>
    </r>
    <r>
      <rPr>
        <i/>
        <sz val="10"/>
        <color theme="1"/>
        <rFont val="Calibri"/>
        <family val="2"/>
        <scheme val="minor"/>
      </rPr>
      <t>link</t>
    </r>
    <r>
      <rPr>
        <sz val="10"/>
        <color theme="1"/>
        <rFont val="Calibri"/>
        <family val="2"/>
        <scheme val="minor"/>
      </rPr>
      <t xml:space="preserve"> ao final de cada diária. A Contratada deverá prever reposição de insumos e profissional para operação do equipamento. </t>
    </r>
  </si>
  <si>
    <t>Mesa de som destinada às aplicações profissionais ao vivo e gravações. A mesa deverá possuir, ao menos, 32 (trinta e dois) canais totalmente programáveis. O LCR principal (esquerda, centro, direita), 16 canais de BUS mixer, e 6 mix matriz independente barramentos têm 6-band EQs paramétrico e dinâmica integrada de processamento de excelente capacidade de adaptação sonoras.</t>
  </si>
  <si>
    <t>ANEXO III - PLANILHA DE CUSTOS E FORMAÇÃO DE PREÇOS - SERVIÇOS DE ORGANIZAÇÃO DE EVENTOS - PA 149/2023</t>
  </si>
  <si>
    <r>
      <t xml:space="preserve">Veículo automotor do  tipo 'van executiva' com condutor devidamente habilitado, disponível na cidade do Estado de São Paulo indicada pela Contratante e atendendo a todas as regulamentações legais atinentes à segurança do veículo e atividade de transporte de passageiros. Especificações mínimas:  capacidade mínima de 15 (quinze) lugares (podendo ser solicitada com adaptação para passageiros com necessidades especiais), som ambiente, ar condicionado higienizado, cinto de segurança para todos os passageiros e motorista, air bag frontal, janelas de emergência dotadas de mecanismos de abertura do tipo ejetável, freios ABS, em perfeito estado de conservação e, com no máximo, 5 (cinco) anos de fabricação. Incluindo o combustível, pedágios, seguro total com franquia inclusa na composição do valor (cobertura contra incêndio e colisão), bem como contra terceiros (cobertura física e material), seguro pessoal e assistência médica em caso de acidente e outros encargos necessários à execução dos serviços, assistência técnica de 24hs, manutenção, licenciamentos, reparos, substituição do veículo em caso de qualquer ocorrência, por conta da Contratada. </t>
    </r>
    <r>
      <rPr>
        <b/>
        <u/>
        <sz val="10"/>
        <color theme="1"/>
        <rFont val="Calibri"/>
        <family val="2"/>
        <scheme val="minor"/>
      </rPr>
      <t>FRANQUIA DE 600 (SEISCENTOS) QUILÔMETROS</t>
    </r>
    <r>
      <rPr>
        <b/>
        <sz val="10"/>
        <color theme="1"/>
        <rFont val="Calibri"/>
        <family val="2"/>
        <scheme val="minor"/>
      </rPr>
      <t xml:space="preserve"> PARA PERCURSO INCLUÍDOS NO VALOR DA DIÁRIA. A QUILOMETRAGEM SERÁ CONTADA A PARTIR DO ENDEREÇO DE SAÍDA INFORMADO PELA CONTRATANTE. A QUILOMETRAGEM ADICIONAL (ISTO É, A PARTIR DE 601 QUILÔMETROS) E O TEMPO DE LOCAÇÃO ADICIONAL (ISTO É, 10h01min) SERÃO TARIFADOS POR MEIO DO ELEMENTO 102 (Van Executiva (hora adicional / franquia de 60 km adicionais)).</t>
    </r>
  </si>
  <si>
    <r>
      <rPr>
        <sz val="10"/>
        <color theme="1"/>
        <rFont val="Calibri"/>
        <family val="2"/>
        <scheme val="minor"/>
      </rPr>
      <t xml:space="preserve">Veículo automotor do tipo 'micro-ônibus' com condutor devidamente habilitado, disponível na cidade do Estado de São Paulo indicada pela Contratante e atendendo a todas as regulamentações legais atinentes à segurança do veículo e atividade de transporte de passageiros. Especificações mínimas: capacidade mínima de 22 (vinte e dois) som ambiente, ar condicionado higienizado, cinto de segurança para todos os passageiros e motorista, air bag frontal, janelas de emergência dotadas de mecanismos de abertura do tipo ejetável, freios ABS, em perfeito estado de conservação e, com no máximo, 5 (cinco) anos de fabricação. Incluindo o combustível, pedágios, seguro total com franquia inclusa na composição do valor (cobertura contra incêndio e colisão), bem como contra terceiros (cobertura física e material), seguro pessoal e assistência médica em caso de acidente e outros encargos necessários à execução dos serviços, assistência técnica de 24hs, manutenção, licenciamentos, reparos, substituição do veículo em caso de qualquer ocorrência, por conta da Contratada. </t>
    </r>
    <r>
      <rPr>
        <b/>
        <sz val="10"/>
        <color theme="1"/>
        <rFont val="Calibri"/>
        <family val="2"/>
        <scheme val="minor"/>
      </rPr>
      <t>FRANQUIA DE 500 (QUINHENTOS) QUILÔMETROS PARA PERCURSO INCLUÍDOS NO VALOR DA DIÁRIA. A QUILOMETRAGEM SERÁ CONTADA A PARTIR DO ENDEREÇO DE SAÍDA INFORMADO PELA CONTRATANTE. A QUILOMETRAGEM ADICIONAL (ISTO É, A PARTIR DE 501 QUILÔMETROS) E O TEMPO DE LOCAÇÃO ADICIONAL (ISTO É, 10h01min) SERÃO TARIFADOS POR MEIO DO ELEMENTO 103 (Micro-ônibus  (hora adicional / franquia de 50 km adicionais)).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</si>
</sst>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R$&quot;\ #,##0.00;[Red]\-&quot;R$&quot;\ #,##0.00"/>
    <numFmt numFmtId="44" formatCode="_-&quot;R$&quot;\ * #,##0.00_-;\-&quot;R$&quot;\ * #,##0.00_-;_-&quot;R$&quot;\ * &quot;-&quot;??_-;_-@_-"/>
    <numFmt numFmtId="43" formatCode="_-* #,##0.00_-;\-* #,##0.00_-;_-* &quot;-&quot;??_-;_-@_-"/>
    <numFmt numFmtId="164" formatCode="&quot;R$&quot;\ #,##0.00"/>
    <numFmt numFmtId="165" formatCode="_-&quot;R$&quot;* #,##0.00_-;\-&quot;R$&quot;* #,##0.00_-;_-&quot;R$&quot;* &quot;-&quot;??_-;_-@_-"/>
  </numFmts>
  <fonts count="13" x14ac:knownFonts="1">
    <font>
      <sz val="11"/>
      <color theme="1"/>
      <name val="Calibri"/>
      <family val="2"/>
      <scheme val="minor"/>
    </font>
    <font>
      <sz val="11"/>
      <color theme="1"/>
      <name val="Calibri"/>
      <family val="2"/>
      <scheme val="minor"/>
    </font>
    <font>
      <b/>
      <sz val="10"/>
      <color theme="1"/>
      <name val="Calibri"/>
      <family val="2"/>
      <scheme val="minor"/>
    </font>
    <font>
      <sz val="10"/>
      <color theme="1"/>
      <name val="Calibri"/>
      <family val="2"/>
      <scheme val="minor"/>
    </font>
    <font>
      <sz val="10"/>
      <name val="Calibri"/>
      <family val="2"/>
      <scheme val="minor"/>
    </font>
    <font>
      <b/>
      <sz val="10"/>
      <name val="Calibri"/>
      <family val="2"/>
      <scheme val="minor"/>
    </font>
    <font>
      <i/>
      <sz val="10"/>
      <color theme="1"/>
      <name val="Calibri"/>
      <family val="2"/>
      <scheme val="minor"/>
    </font>
    <font>
      <b/>
      <sz val="10"/>
      <color rgb="FFFF0000"/>
      <name val="Calibri"/>
      <family val="2"/>
      <scheme val="minor"/>
    </font>
    <font>
      <sz val="10"/>
      <name val="Arial"/>
      <family val="2"/>
    </font>
    <font>
      <sz val="10"/>
      <color rgb="FF000000"/>
      <name val="Times New Roman"/>
      <family val="1"/>
    </font>
    <font>
      <sz val="10"/>
      <color rgb="FF000000"/>
      <name val="Calibri"/>
      <family val="2"/>
      <scheme val="minor"/>
    </font>
    <font>
      <b/>
      <u/>
      <sz val="10"/>
      <color theme="1"/>
      <name val="Calibri"/>
      <family val="2"/>
      <scheme val="minor"/>
    </font>
    <font>
      <b/>
      <sz val="12"/>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59999389629810485"/>
        <bgColor indexed="64"/>
      </patternFill>
    </fill>
  </fills>
  <borders count="16">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s>
  <cellStyleXfs count="10">
    <xf numFmtId="0" fontId="0" fillId="0" borderId="0"/>
    <xf numFmtId="9"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8" fillId="0" borderId="0"/>
    <xf numFmtId="0" fontId="9" fillId="0" borderId="0"/>
    <xf numFmtId="0" fontId="10" fillId="0" borderId="0"/>
  </cellStyleXfs>
  <cellXfs count="86">
    <xf numFmtId="0" fontId="0" fillId="0" borderId="0" xfId="0"/>
    <xf numFmtId="0" fontId="3" fillId="0" borderId="0" xfId="0" applyFont="1" applyAlignment="1" applyProtection="1">
      <alignment horizontal="center" vertical="center" wrapText="1"/>
    </xf>
    <xf numFmtId="0" fontId="2" fillId="3" borderId="4" xfId="0" applyFont="1" applyFill="1" applyBorder="1" applyAlignment="1" applyProtection="1">
      <alignment horizontal="center" vertical="center" wrapText="1"/>
    </xf>
    <xf numFmtId="0" fontId="5" fillId="3" borderId="4" xfId="0" applyFont="1" applyFill="1" applyBorder="1" applyAlignment="1" applyProtection="1">
      <alignment horizontal="center" vertical="center" wrapText="1"/>
    </xf>
    <xf numFmtId="0" fontId="2" fillId="3" borderId="5" xfId="0" applyFont="1" applyFill="1" applyBorder="1" applyAlignment="1" applyProtection="1">
      <alignment horizontal="center" vertical="center" wrapText="1"/>
    </xf>
    <xf numFmtId="164" fontId="5" fillId="3" borderId="4" xfId="0" applyNumberFormat="1" applyFont="1" applyFill="1" applyBorder="1" applyAlignment="1" applyProtection="1">
      <alignment horizontal="center" vertical="center" wrapText="1"/>
    </xf>
    <xf numFmtId="0" fontId="2" fillId="3" borderId="6" xfId="0" applyFont="1" applyFill="1" applyBorder="1" applyAlignment="1" applyProtection="1">
      <alignment horizontal="center" vertical="center" wrapText="1"/>
    </xf>
    <xf numFmtId="0" fontId="2" fillId="4" borderId="4" xfId="0" applyFont="1" applyFill="1" applyBorder="1" applyAlignment="1" applyProtection="1">
      <alignment horizontal="center" vertical="center" wrapText="1"/>
    </xf>
    <xf numFmtId="0" fontId="5" fillId="0" borderId="4" xfId="0" applyFont="1" applyBorder="1" applyAlignment="1" applyProtection="1">
      <alignment horizontal="center" vertical="center" wrapText="1"/>
    </xf>
    <xf numFmtId="0" fontId="3" fillId="0" borderId="4" xfId="0" applyFont="1" applyBorder="1" applyAlignment="1" applyProtection="1">
      <alignment horizontal="left" vertical="center" wrapText="1"/>
    </xf>
    <xf numFmtId="0" fontId="3" fillId="0" borderId="4"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8" fontId="2" fillId="0" borderId="4" xfId="0" applyNumberFormat="1" applyFont="1" applyBorder="1" applyAlignment="1" applyProtection="1">
      <alignment horizontal="center" vertical="center" wrapText="1"/>
    </xf>
    <xf numFmtId="0" fontId="2" fillId="0" borderId="0" xfId="0" applyFont="1" applyAlignment="1" applyProtection="1">
      <alignment horizontal="center" vertical="center" wrapText="1"/>
    </xf>
    <xf numFmtId="0" fontId="5" fillId="0" borderId="0" xfId="0" applyFont="1" applyAlignment="1" applyProtection="1">
      <alignment horizontal="center" vertical="center" wrapText="1"/>
    </xf>
    <xf numFmtId="0" fontId="3" fillId="0" borderId="0" xfId="0" applyFont="1" applyAlignment="1" applyProtection="1">
      <alignment horizontal="left" vertical="center" wrapText="1"/>
    </xf>
    <xf numFmtId="164" fontId="4" fillId="0" borderId="0" xfId="0" applyNumberFormat="1" applyFont="1" applyAlignment="1" applyProtection="1">
      <alignment horizontal="center" vertical="center" wrapText="1"/>
    </xf>
    <xf numFmtId="8" fontId="2" fillId="0" borderId="0" xfId="0" applyNumberFormat="1" applyFont="1" applyAlignment="1" applyProtection="1">
      <alignment horizontal="center" vertical="center" wrapText="1"/>
    </xf>
    <xf numFmtId="0" fontId="4" fillId="0" borderId="4" xfId="0" applyFont="1" applyBorder="1" applyAlignment="1" applyProtection="1">
      <alignment horizontal="left" vertical="center" wrapText="1"/>
    </xf>
    <xf numFmtId="0" fontId="4" fillId="0" borderId="0" xfId="0" applyFont="1" applyAlignment="1" applyProtection="1">
      <alignment horizontal="left" vertical="center" wrapText="1"/>
    </xf>
    <xf numFmtId="0" fontId="3" fillId="2" borderId="5" xfId="0" applyFont="1" applyFill="1" applyBorder="1" applyAlignment="1" applyProtection="1">
      <alignment horizontal="center" vertical="center" wrapText="1"/>
    </xf>
    <xf numFmtId="0" fontId="5" fillId="4" borderId="4"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3" fillId="2" borderId="4" xfId="0" applyFont="1" applyFill="1" applyBorder="1" applyAlignment="1" applyProtection="1">
      <alignment horizontal="left" vertical="center" wrapText="1"/>
    </xf>
    <xf numFmtId="0" fontId="2" fillId="0" borderId="4" xfId="0" applyFont="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4" fillId="2" borderId="4" xfId="0" applyFont="1" applyFill="1" applyBorder="1" applyAlignment="1" applyProtection="1">
      <alignment horizontal="left" vertical="center" wrapText="1"/>
    </xf>
    <xf numFmtId="3" fontId="4" fillId="0" borderId="5" xfId="0" applyNumberFormat="1" applyFont="1" applyBorder="1" applyAlignment="1" applyProtection="1">
      <alignment horizontal="center" vertical="center" wrapText="1"/>
    </xf>
    <xf numFmtId="3" fontId="3" fillId="0" borderId="5" xfId="0" applyNumberFormat="1" applyFont="1" applyBorder="1" applyAlignment="1" applyProtection="1">
      <alignment horizontal="center" vertical="center" wrapText="1"/>
    </xf>
    <xf numFmtId="164" fontId="3" fillId="0" borderId="4" xfId="0" applyNumberFormat="1" applyFont="1" applyBorder="1" applyAlignment="1" applyProtection="1">
      <alignment horizontal="center" vertical="center" wrapText="1"/>
    </xf>
    <xf numFmtId="0" fontId="2" fillId="0" borderId="4" xfId="0" applyFont="1" applyBorder="1" applyAlignment="1" applyProtection="1">
      <alignment horizontal="left" vertical="center" wrapText="1"/>
    </xf>
    <xf numFmtId="8" fontId="2" fillId="2" borderId="4" xfId="0" applyNumberFormat="1" applyFont="1" applyFill="1" applyBorder="1" applyAlignment="1" applyProtection="1">
      <alignment horizontal="center" vertical="center" wrapText="1"/>
    </xf>
    <xf numFmtId="0" fontId="2" fillId="5" borderId="4" xfId="0" applyFont="1" applyFill="1" applyBorder="1" applyAlignment="1" applyProtection="1">
      <alignment horizontal="center" vertical="center" wrapText="1"/>
    </xf>
    <xf numFmtId="0" fontId="5" fillId="5" borderId="4" xfId="0" applyFont="1" applyFill="1" applyBorder="1" applyAlignment="1" applyProtection="1">
      <alignment horizontal="center" vertical="center" wrapText="1"/>
    </xf>
    <xf numFmtId="164" fontId="3" fillId="2" borderId="4" xfId="0" applyNumberFormat="1" applyFont="1" applyFill="1" applyBorder="1" applyAlignment="1" applyProtection="1">
      <alignment horizontal="center" vertical="center" wrapText="1"/>
    </xf>
    <xf numFmtId="10" fontId="4" fillId="5" borderId="4" xfId="0" applyNumberFormat="1" applyFont="1" applyFill="1" applyBorder="1" applyAlignment="1" applyProtection="1">
      <alignment horizontal="center" vertical="center" wrapText="1"/>
    </xf>
    <xf numFmtId="164" fontId="2" fillId="3" borderId="4" xfId="0" applyNumberFormat="1" applyFont="1" applyFill="1" applyBorder="1" applyAlignment="1" applyProtection="1">
      <alignment horizontal="center" vertical="center" wrapText="1"/>
    </xf>
    <xf numFmtId="0" fontId="7" fillId="3" borderId="9" xfId="0" applyFont="1" applyFill="1" applyBorder="1" applyAlignment="1" applyProtection="1">
      <alignment horizontal="center" vertical="center" wrapText="1"/>
    </xf>
    <xf numFmtId="10" fontId="4" fillId="0" borderId="4" xfId="1" applyNumberFormat="1" applyFont="1" applyBorder="1" applyAlignment="1" applyProtection="1">
      <alignment horizontal="center" vertical="center" wrapText="1"/>
    </xf>
    <xf numFmtId="164" fontId="4" fillId="7" borderId="3" xfId="0" applyNumberFormat="1" applyFont="1" applyFill="1" applyBorder="1" applyAlignment="1" applyProtection="1">
      <alignment horizontal="center" vertical="center" wrapText="1"/>
      <protection locked="0"/>
    </xf>
    <xf numFmtId="164" fontId="4" fillId="7" borderId="4" xfId="0" applyNumberFormat="1" applyFont="1" applyFill="1" applyBorder="1" applyAlignment="1" applyProtection="1">
      <alignment horizontal="center" vertical="center" wrapText="1"/>
      <protection locked="0"/>
    </xf>
    <xf numFmtId="10" fontId="4" fillId="0" borderId="4" xfId="0" applyNumberFormat="1" applyFont="1" applyBorder="1" applyAlignment="1" applyProtection="1">
      <alignment horizontal="center" vertical="center" wrapText="1"/>
      <protection locked="0"/>
    </xf>
    <xf numFmtId="10" fontId="4" fillId="5" borderId="4" xfId="0" applyNumberFormat="1" applyFont="1" applyFill="1" applyBorder="1" applyAlignment="1" applyProtection="1">
      <alignment horizontal="center" vertical="center" wrapText="1"/>
      <protection locked="0"/>
    </xf>
    <xf numFmtId="9" fontId="4" fillId="7" borderId="4" xfId="1" applyFont="1" applyFill="1" applyBorder="1" applyAlignment="1" applyProtection="1">
      <alignment horizontal="center" vertical="center" wrapText="1"/>
      <protection locked="0"/>
    </xf>
    <xf numFmtId="0" fontId="12" fillId="2" borderId="2" xfId="0" applyFont="1" applyFill="1" applyBorder="1" applyAlignment="1" applyProtection="1">
      <alignment horizontal="center" vertical="center" wrapText="1"/>
    </xf>
    <xf numFmtId="0" fontId="12" fillId="2" borderId="3" xfId="0" applyFont="1" applyFill="1" applyBorder="1" applyAlignment="1" applyProtection="1">
      <alignment horizontal="center" vertical="center" wrapText="1"/>
    </xf>
    <xf numFmtId="164" fontId="2" fillId="3" borderId="2" xfId="0" applyNumberFormat="1" applyFont="1" applyFill="1" applyBorder="1" applyAlignment="1" applyProtection="1">
      <alignment horizontal="center" vertical="center" wrapText="1"/>
    </xf>
    <xf numFmtId="164" fontId="2" fillId="3" borderId="3" xfId="0" applyNumberFormat="1" applyFont="1" applyFill="1" applyBorder="1" applyAlignment="1" applyProtection="1">
      <alignment horizontal="center" vertical="center" wrapText="1"/>
    </xf>
    <xf numFmtId="0" fontId="2" fillId="6" borderId="8" xfId="0" applyFont="1" applyFill="1" applyBorder="1" applyAlignment="1" applyProtection="1">
      <alignment horizontal="center" vertical="center" wrapText="1"/>
    </xf>
    <xf numFmtId="164" fontId="3" fillId="0" borderId="4" xfId="0" applyNumberFormat="1"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7"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164" fontId="3" fillId="5" borderId="4" xfId="0" applyNumberFormat="1" applyFont="1" applyFill="1" applyBorder="1" applyAlignment="1" applyProtection="1">
      <alignment horizontal="center" vertical="center" wrapText="1"/>
    </xf>
    <xf numFmtId="0" fontId="2" fillId="5" borderId="4" xfId="0" applyFont="1" applyFill="1" applyBorder="1" applyAlignment="1" applyProtection="1">
      <alignment horizontal="center" vertical="center" wrapText="1"/>
    </xf>
    <xf numFmtId="0" fontId="2" fillId="3" borderId="12" xfId="0" applyFont="1" applyFill="1" applyBorder="1" applyAlignment="1" applyProtection="1">
      <alignment horizontal="center" vertical="center" wrapText="1"/>
    </xf>
    <xf numFmtId="0" fontId="2" fillId="3" borderId="0" xfId="0" applyFont="1" applyFill="1" applyAlignment="1" applyProtection="1">
      <alignment horizontal="center" vertical="center" wrapText="1"/>
    </xf>
    <xf numFmtId="0" fontId="2" fillId="3" borderId="15" xfId="0" applyFont="1" applyFill="1" applyBorder="1" applyAlignment="1" applyProtection="1">
      <alignment horizontal="center" vertical="center" wrapText="1"/>
    </xf>
    <xf numFmtId="0" fontId="2" fillId="3" borderId="8" xfId="0" applyFont="1" applyFill="1" applyBorder="1" applyAlignment="1" applyProtection="1">
      <alignment horizontal="center" vertical="center" wrapText="1"/>
    </xf>
    <xf numFmtId="0" fontId="2" fillId="3" borderId="11" xfId="0" applyFont="1" applyFill="1" applyBorder="1" applyAlignment="1" applyProtection="1">
      <alignment horizontal="center" vertical="center" wrapText="1"/>
    </xf>
    <xf numFmtId="0" fontId="3" fillId="0" borderId="5" xfId="0" applyFont="1" applyBorder="1" applyAlignment="1" applyProtection="1">
      <alignment horizontal="left" vertical="center" wrapText="1"/>
    </xf>
    <xf numFmtId="0" fontId="3" fillId="0" borderId="6" xfId="0" applyFont="1" applyBorder="1" applyAlignment="1" applyProtection="1">
      <alignment horizontal="left" vertical="center" wrapText="1"/>
    </xf>
    <xf numFmtId="0" fontId="3" fillId="0" borderId="7" xfId="0" applyFont="1" applyBorder="1" applyAlignment="1" applyProtection="1">
      <alignment horizontal="left" vertical="center" wrapText="1"/>
    </xf>
    <xf numFmtId="0" fontId="2" fillId="3" borderId="4" xfId="0" applyFont="1" applyFill="1" applyBorder="1" applyAlignment="1" applyProtection="1">
      <alignment horizontal="center" vertical="center" wrapText="1"/>
    </xf>
    <xf numFmtId="0" fontId="2" fillId="3" borderId="13" xfId="0" applyFont="1" applyFill="1" applyBorder="1" applyAlignment="1" applyProtection="1">
      <alignment horizontal="center" vertical="center" wrapText="1"/>
    </xf>
    <xf numFmtId="0" fontId="2" fillId="3" borderId="10" xfId="0" applyFont="1" applyFill="1" applyBorder="1" applyAlignment="1" applyProtection="1">
      <alignment horizontal="center" vertical="center" wrapText="1"/>
    </xf>
    <xf numFmtId="0" fontId="2" fillId="3" borderId="14" xfId="0" applyFont="1" applyFill="1" applyBorder="1" applyAlignment="1" applyProtection="1">
      <alignment horizontal="center" vertical="center" wrapText="1"/>
    </xf>
    <xf numFmtId="0" fontId="2" fillId="3" borderId="4" xfId="0" applyFont="1" applyFill="1" applyBorder="1" applyAlignment="1" applyProtection="1">
      <alignment horizontal="center" vertical="center"/>
    </xf>
    <xf numFmtId="0" fontId="2" fillId="0" borderId="2" xfId="0" applyFont="1" applyBorder="1" applyAlignment="1" applyProtection="1">
      <alignment horizontal="right" vertical="center"/>
    </xf>
    <xf numFmtId="0" fontId="2" fillId="0" borderId="1" xfId="0" applyFont="1" applyBorder="1" applyAlignment="1" applyProtection="1">
      <alignment horizontal="right" vertical="center"/>
    </xf>
    <xf numFmtId="0" fontId="2" fillId="0" borderId="3" xfId="0" applyFont="1" applyBorder="1" applyAlignment="1" applyProtection="1">
      <alignment horizontal="right" vertical="center"/>
    </xf>
    <xf numFmtId="0" fontId="2" fillId="5" borderId="4" xfId="0" applyFont="1" applyFill="1" applyBorder="1" applyAlignment="1" applyProtection="1">
      <alignment horizontal="right" vertical="center"/>
    </xf>
    <xf numFmtId="0" fontId="2" fillId="4" borderId="4"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164" fontId="3" fillId="0" borderId="4" xfId="0" applyNumberFormat="1" applyFont="1" applyBorder="1" applyAlignment="1" applyProtection="1">
      <alignment horizontal="left" vertical="center" wrapText="1"/>
    </xf>
    <xf numFmtId="164" fontId="3" fillId="2" borderId="4" xfId="0" applyNumberFormat="1" applyFont="1" applyFill="1" applyBorder="1" applyAlignment="1" applyProtection="1">
      <alignment horizontal="center" vertical="center" wrapText="1"/>
    </xf>
    <xf numFmtId="0" fontId="3" fillId="0" borderId="0" xfId="0" applyFont="1" applyAlignment="1" applyProtection="1">
      <alignment horizontal="center" vertical="center" wrapText="1"/>
    </xf>
    <xf numFmtId="0" fontId="2" fillId="3" borderId="5" xfId="0" applyFont="1" applyFill="1" applyBorder="1" applyAlignment="1" applyProtection="1">
      <alignment horizontal="center" vertical="center" wrapText="1"/>
    </xf>
    <xf numFmtId="0" fontId="2" fillId="3" borderId="6" xfId="0" applyFont="1" applyFill="1" applyBorder="1" applyAlignment="1" applyProtection="1">
      <alignment horizontal="center" vertical="center" wrapText="1"/>
    </xf>
    <xf numFmtId="0" fontId="2" fillId="3" borderId="7" xfId="0" applyFont="1" applyFill="1" applyBorder="1" applyAlignment="1" applyProtection="1">
      <alignment horizontal="center" vertical="center" wrapText="1"/>
    </xf>
    <xf numFmtId="0" fontId="3" fillId="3" borderId="5" xfId="0" applyFont="1" applyFill="1" applyBorder="1" applyAlignment="1" applyProtection="1">
      <alignment horizontal="center" vertical="center" wrapText="1"/>
    </xf>
    <xf numFmtId="0" fontId="3" fillId="3" borderId="7" xfId="0" applyFont="1" applyFill="1" applyBorder="1" applyAlignment="1" applyProtection="1">
      <alignment horizontal="center" vertical="center" wrapText="1"/>
    </xf>
  </cellXfs>
  <cellStyles count="10">
    <cellStyle name="Moeda 2" xfId="4" xr:uid="{B62E91BA-711A-45C0-B17B-B130E9488152}"/>
    <cellStyle name="Moeda 3" xfId="3" xr:uid="{8BB9CC25-986C-40CC-8C38-E2186ABBEB7A}"/>
    <cellStyle name="Normal" xfId="0" builtinId="0"/>
    <cellStyle name="Normal 2" xfId="5" xr:uid="{C5F4B0AD-3F2E-41FA-B5A6-202B052AC424}"/>
    <cellStyle name="Normal 3" xfId="8" xr:uid="{4F92890C-7631-44DB-99FB-F901FEB3E235}"/>
    <cellStyle name="Normal 4" xfId="9" xr:uid="{51978859-6C9F-4DA3-A055-9BFE7215A591}"/>
    <cellStyle name="Normal 6" xfId="7" xr:uid="{D810AFFF-A847-4BFA-BECD-A62DBBB968EB}"/>
    <cellStyle name="Porcentagem" xfId="1" builtinId="5"/>
    <cellStyle name="Vírgula 2" xfId="2" xr:uid="{9C7A4F66-4060-481E-85D0-A4515D430625}"/>
    <cellStyle name="Vírgula 3" xfId="6" xr:uid="{E6B944A7-9C54-4C0D-9BD9-74FE4F550F8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6CD66C-2154-4533-A878-DEFFD555C645}">
  <sheetPr>
    <pageSetUpPr fitToPage="1"/>
  </sheetPr>
  <dimension ref="A1:S266"/>
  <sheetViews>
    <sheetView tabSelected="1" view="pageBreakPreview" zoomScale="80" zoomScaleNormal="80" zoomScaleSheetLayoutView="80" workbookViewId="0">
      <pane ySplit="2" topLeftCell="A147" activePane="bottomLeft" state="frozen"/>
      <selection pane="bottomLeft" activeCell="G162" sqref="G162:H162"/>
    </sheetView>
  </sheetViews>
  <sheetFormatPr defaultRowHeight="99.95" customHeight="1" x14ac:dyDescent="0.25"/>
  <cols>
    <col min="1" max="1" width="10.42578125" style="13" customWidth="1"/>
    <col min="2" max="2" width="24.42578125" style="14" customWidth="1"/>
    <col min="3" max="3" width="109.7109375" style="15" customWidth="1"/>
    <col min="4" max="4" width="14" style="1" customWidth="1"/>
    <col min="5" max="5" width="10.42578125" style="1" customWidth="1"/>
    <col min="6" max="6" width="12.5703125" style="1" customWidth="1"/>
    <col min="7" max="7" width="13.7109375" style="16" customWidth="1"/>
    <col min="8" max="8" width="17.42578125" style="13" customWidth="1"/>
    <col min="9" max="16384" width="9.140625" style="1"/>
  </cols>
  <sheetData>
    <row r="1" spans="1:8" ht="29.25" customHeight="1" x14ac:dyDescent="0.25">
      <c r="A1" s="48" t="s">
        <v>296</v>
      </c>
      <c r="B1" s="48"/>
      <c r="C1" s="48"/>
      <c r="D1" s="48"/>
      <c r="E1" s="48"/>
      <c r="F1" s="48"/>
      <c r="G1" s="48"/>
      <c r="H1" s="48"/>
    </row>
    <row r="2" spans="1:8" ht="38.25" x14ac:dyDescent="0.25">
      <c r="A2" s="2" t="s">
        <v>64</v>
      </c>
      <c r="B2" s="3" t="s">
        <v>65</v>
      </c>
      <c r="C2" s="2" t="s">
        <v>118</v>
      </c>
      <c r="D2" s="2" t="s">
        <v>66</v>
      </c>
      <c r="E2" s="4" t="s">
        <v>119</v>
      </c>
      <c r="F2" s="4" t="s">
        <v>200</v>
      </c>
      <c r="G2" s="5" t="s">
        <v>120</v>
      </c>
      <c r="H2" s="2" t="s">
        <v>121</v>
      </c>
    </row>
    <row r="3" spans="1:8" ht="12.75" x14ac:dyDescent="0.25">
      <c r="A3" s="81" t="s">
        <v>85</v>
      </c>
      <c r="B3" s="82"/>
      <c r="C3" s="82"/>
      <c r="D3" s="82"/>
      <c r="E3" s="82"/>
      <c r="F3" s="6"/>
      <c r="G3" s="84"/>
      <c r="H3" s="85"/>
    </row>
    <row r="4" spans="1:8" ht="99.95" customHeight="1" x14ac:dyDescent="0.25">
      <c r="A4" s="7">
        <v>1</v>
      </c>
      <c r="B4" s="8" t="s">
        <v>0</v>
      </c>
      <c r="C4" s="9" t="s">
        <v>1</v>
      </c>
      <c r="D4" s="10" t="s">
        <v>67</v>
      </c>
      <c r="E4" s="11">
        <v>68</v>
      </c>
      <c r="F4" s="11">
        <v>1</v>
      </c>
      <c r="G4" s="39">
        <v>267.70999999999998</v>
      </c>
      <c r="H4" s="12">
        <f t="shared" ref="H4:H14" si="0">G4*E4</f>
        <v>18204.28</v>
      </c>
    </row>
    <row r="5" spans="1:8" ht="99.95" customHeight="1" x14ac:dyDescent="0.25">
      <c r="A5" s="7">
        <v>2</v>
      </c>
      <c r="B5" s="8" t="s">
        <v>2</v>
      </c>
      <c r="C5" s="9" t="s">
        <v>123</v>
      </c>
      <c r="D5" s="10" t="s">
        <v>67</v>
      </c>
      <c r="E5" s="11">
        <v>58</v>
      </c>
      <c r="F5" s="11">
        <v>1</v>
      </c>
      <c r="G5" s="40">
        <v>610</v>
      </c>
      <c r="H5" s="12">
        <f t="shared" si="0"/>
        <v>35380</v>
      </c>
    </row>
    <row r="6" spans="1:8" ht="99.95" customHeight="1" x14ac:dyDescent="0.25">
      <c r="A6" s="7">
        <v>3</v>
      </c>
      <c r="B6" s="8" t="s">
        <v>3</v>
      </c>
      <c r="C6" s="9" t="s">
        <v>124</v>
      </c>
      <c r="D6" s="10" t="s">
        <v>67</v>
      </c>
      <c r="E6" s="11">
        <v>247</v>
      </c>
      <c r="F6" s="11">
        <v>1</v>
      </c>
      <c r="G6" s="40">
        <v>204.73</v>
      </c>
      <c r="H6" s="12">
        <f t="shared" si="0"/>
        <v>50568.31</v>
      </c>
    </row>
    <row r="7" spans="1:8" ht="99.95" customHeight="1" x14ac:dyDescent="0.25">
      <c r="A7" s="7">
        <v>4</v>
      </c>
      <c r="B7" s="8" t="s">
        <v>4</v>
      </c>
      <c r="C7" s="9" t="s">
        <v>125</v>
      </c>
      <c r="D7" s="10" t="s">
        <v>67</v>
      </c>
      <c r="E7" s="11">
        <v>7</v>
      </c>
      <c r="F7" s="11">
        <v>1</v>
      </c>
      <c r="G7" s="40">
        <v>197.33</v>
      </c>
      <c r="H7" s="12">
        <f t="shared" si="0"/>
        <v>1381.3100000000002</v>
      </c>
    </row>
    <row r="8" spans="1:8" ht="99.95" customHeight="1" x14ac:dyDescent="0.25">
      <c r="A8" s="7">
        <v>5</v>
      </c>
      <c r="B8" s="8" t="s">
        <v>122</v>
      </c>
      <c r="C8" s="9" t="s">
        <v>126</v>
      </c>
      <c r="D8" s="10" t="s">
        <v>67</v>
      </c>
      <c r="E8" s="11">
        <f>16+15</f>
        <v>31</v>
      </c>
      <c r="F8" s="11">
        <v>1</v>
      </c>
      <c r="G8" s="40">
        <v>209.38</v>
      </c>
      <c r="H8" s="12">
        <f t="shared" si="0"/>
        <v>6490.78</v>
      </c>
    </row>
    <row r="9" spans="1:8" ht="99.95" customHeight="1" x14ac:dyDescent="0.25">
      <c r="A9" s="7">
        <v>6</v>
      </c>
      <c r="B9" s="8" t="s">
        <v>5</v>
      </c>
      <c r="C9" s="9" t="s">
        <v>128</v>
      </c>
      <c r="D9" s="10" t="s">
        <v>67</v>
      </c>
      <c r="E9" s="11">
        <v>71</v>
      </c>
      <c r="F9" s="11">
        <v>1</v>
      </c>
      <c r="G9" s="40">
        <v>250</v>
      </c>
      <c r="H9" s="12">
        <f t="shared" si="0"/>
        <v>17750</v>
      </c>
    </row>
    <row r="10" spans="1:8" ht="99.95" customHeight="1" x14ac:dyDescent="0.25">
      <c r="A10" s="7">
        <v>7</v>
      </c>
      <c r="B10" s="8" t="s">
        <v>81</v>
      </c>
      <c r="C10" s="9" t="s">
        <v>6</v>
      </c>
      <c r="D10" s="10" t="s">
        <v>67</v>
      </c>
      <c r="E10" s="11">
        <v>62</v>
      </c>
      <c r="F10" s="11">
        <v>1</v>
      </c>
      <c r="G10" s="40">
        <v>209.03</v>
      </c>
      <c r="H10" s="12">
        <f t="shared" si="0"/>
        <v>12959.86</v>
      </c>
    </row>
    <row r="11" spans="1:8" ht="99.95" customHeight="1" x14ac:dyDescent="0.25">
      <c r="A11" s="7">
        <v>8</v>
      </c>
      <c r="B11" s="8" t="s">
        <v>7</v>
      </c>
      <c r="C11" s="9" t="s">
        <v>129</v>
      </c>
      <c r="D11" s="10" t="s">
        <v>67</v>
      </c>
      <c r="E11" s="11">
        <v>80</v>
      </c>
      <c r="F11" s="11">
        <v>1</v>
      </c>
      <c r="G11" s="40">
        <v>203.6</v>
      </c>
      <c r="H11" s="12">
        <f t="shared" si="0"/>
        <v>16288</v>
      </c>
    </row>
    <row r="12" spans="1:8" ht="99.95" customHeight="1" x14ac:dyDescent="0.25">
      <c r="A12" s="7">
        <v>9</v>
      </c>
      <c r="B12" s="8" t="s">
        <v>8</v>
      </c>
      <c r="C12" s="9" t="s">
        <v>130</v>
      </c>
      <c r="D12" s="10" t="s">
        <v>67</v>
      </c>
      <c r="E12" s="11">
        <v>4</v>
      </c>
      <c r="F12" s="11">
        <v>1</v>
      </c>
      <c r="G12" s="40">
        <v>1541.88</v>
      </c>
      <c r="H12" s="12">
        <f t="shared" si="0"/>
        <v>6167.52</v>
      </c>
    </row>
    <row r="13" spans="1:8" ht="99.95" customHeight="1" x14ac:dyDescent="0.25">
      <c r="A13" s="7">
        <v>10</v>
      </c>
      <c r="B13" s="8" t="s">
        <v>9</v>
      </c>
      <c r="C13" s="9" t="s">
        <v>131</v>
      </c>
      <c r="D13" s="10" t="s">
        <v>67</v>
      </c>
      <c r="E13" s="11">
        <v>63</v>
      </c>
      <c r="F13" s="11">
        <v>1</v>
      </c>
      <c r="G13" s="40">
        <v>958.33</v>
      </c>
      <c r="H13" s="12">
        <f t="shared" si="0"/>
        <v>60374.79</v>
      </c>
    </row>
    <row r="14" spans="1:8" ht="99.95" customHeight="1" x14ac:dyDescent="0.25">
      <c r="A14" s="7">
        <v>11</v>
      </c>
      <c r="B14" s="8" t="s">
        <v>10</v>
      </c>
      <c r="C14" s="9" t="s">
        <v>127</v>
      </c>
      <c r="D14" s="10" t="s">
        <v>67</v>
      </c>
      <c r="E14" s="11">
        <v>64</v>
      </c>
      <c r="F14" s="11">
        <v>1</v>
      </c>
      <c r="G14" s="40">
        <v>750</v>
      </c>
      <c r="H14" s="12">
        <f t="shared" si="0"/>
        <v>48000</v>
      </c>
    </row>
    <row r="15" spans="1:8" ht="12.75" customHeight="1" x14ac:dyDescent="0.25">
      <c r="A15" s="67" t="s">
        <v>242</v>
      </c>
      <c r="B15" s="67"/>
      <c r="C15" s="67"/>
      <c r="D15" s="67"/>
      <c r="E15" s="67"/>
      <c r="F15" s="67"/>
      <c r="G15" s="67"/>
      <c r="H15" s="12">
        <f>SUM(H4:H14)</f>
        <v>273564.84999999998</v>
      </c>
    </row>
    <row r="16" spans="1:8" ht="12.75" x14ac:dyDescent="0.25">
      <c r="H16" s="17"/>
    </row>
    <row r="17" spans="1:8" ht="12.75" customHeight="1" x14ac:dyDescent="0.25">
      <c r="A17" s="81" t="s">
        <v>86</v>
      </c>
      <c r="B17" s="82"/>
      <c r="C17" s="82"/>
      <c r="D17" s="82"/>
      <c r="E17" s="82"/>
      <c r="F17" s="82"/>
      <c r="G17" s="82"/>
      <c r="H17" s="83"/>
    </row>
    <row r="18" spans="1:8" ht="99.95" customHeight="1" x14ac:dyDescent="0.25">
      <c r="A18" s="7">
        <v>12</v>
      </c>
      <c r="B18" s="8" t="s">
        <v>68</v>
      </c>
      <c r="C18" s="9" t="s">
        <v>286</v>
      </c>
      <c r="D18" s="10" t="s">
        <v>67</v>
      </c>
      <c r="E18" s="11">
        <v>8</v>
      </c>
      <c r="F18" s="11">
        <v>1</v>
      </c>
      <c r="G18" s="39">
        <v>2486.25</v>
      </c>
      <c r="H18" s="12">
        <f t="shared" ref="H18:H24" si="1">G18*E18</f>
        <v>19890</v>
      </c>
    </row>
    <row r="19" spans="1:8" ht="99.95" customHeight="1" x14ac:dyDescent="0.25">
      <c r="A19" s="7">
        <v>13</v>
      </c>
      <c r="B19" s="8" t="s">
        <v>12</v>
      </c>
      <c r="C19" s="9" t="s">
        <v>132</v>
      </c>
      <c r="D19" s="10" t="s">
        <v>67</v>
      </c>
      <c r="E19" s="11">
        <v>4</v>
      </c>
      <c r="F19" s="11">
        <v>1</v>
      </c>
      <c r="G19" s="40">
        <v>1527.78</v>
      </c>
      <c r="H19" s="12">
        <f t="shared" si="1"/>
        <v>6111.12</v>
      </c>
    </row>
    <row r="20" spans="1:8" ht="99.95" customHeight="1" x14ac:dyDescent="0.25">
      <c r="A20" s="7">
        <v>14</v>
      </c>
      <c r="B20" s="8" t="s">
        <v>134</v>
      </c>
      <c r="C20" s="9" t="s">
        <v>133</v>
      </c>
      <c r="D20" s="10" t="s">
        <v>67</v>
      </c>
      <c r="E20" s="11">
        <v>43</v>
      </c>
      <c r="F20" s="11">
        <v>1</v>
      </c>
      <c r="G20" s="40">
        <v>2000</v>
      </c>
      <c r="H20" s="12">
        <f t="shared" si="1"/>
        <v>86000</v>
      </c>
    </row>
    <row r="21" spans="1:8" ht="99.95" customHeight="1" x14ac:dyDescent="0.25">
      <c r="A21" s="7">
        <v>15</v>
      </c>
      <c r="B21" s="8" t="s">
        <v>61</v>
      </c>
      <c r="C21" s="9" t="s">
        <v>287</v>
      </c>
      <c r="D21" s="10" t="s">
        <v>135</v>
      </c>
      <c r="E21" s="11">
        <v>35</v>
      </c>
      <c r="F21" s="11">
        <v>1</v>
      </c>
      <c r="G21" s="40">
        <v>1625.25</v>
      </c>
      <c r="H21" s="12">
        <f t="shared" si="1"/>
        <v>56883.75</v>
      </c>
    </row>
    <row r="22" spans="1:8" ht="141.75" customHeight="1" x14ac:dyDescent="0.25">
      <c r="A22" s="7">
        <v>16</v>
      </c>
      <c r="B22" s="8" t="s">
        <v>13</v>
      </c>
      <c r="C22" s="9" t="s">
        <v>136</v>
      </c>
      <c r="D22" s="10" t="s">
        <v>67</v>
      </c>
      <c r="E22" s="11">
        <v>76</v>
      </c>
      <c r="F22" s="11">
        <v>1</v>
      </c>
      <c r="G22" s="40">
        <v>2125</v>
      </c>
      <c r="H22" s="12">
        <f t="shared" si="1"/>
        <v>161500</v>
      </c>
    </row>
    <row r="23" spans="1:8" ht="99.95" customHeight="1" x14ac:dyDescent="0.25">
      <c r="A23" s="7">
        <v>17</v>
      </c>
      <c r="B23" s="8" t="s">
        <v>82</v>
      </c>
      <c r="C23" s="18" t="s">
        <v>60</v>
      </c>
      <c r="D23" s="10" t="s">
        <v>67</v>
      </c>
      <c r="E23" s="11">
        <v>6</v>
      </c>
      <c r="F23" s="11">
        <v>1</v>
      </c>
      <c r="G23" s="40">
        <v>1512.5</v>
      </c>
      <c r="H23" s="12">
        <f t="shared" si="1"/>
        <v>9075</v>
      </c>
    </row>
    <row r="24" spans="1:8" ht="141.75" customHeight="1" x14ac:dyDescent="0.25">
      <c r="A24" s="7">
        <v>18</v>
      </c>
      <c r="B24" s="8" t="s">
        <v>83</v>
      </c>
      <c r="C24" s="18" t="s">
        <v>38</v>
      </c>
      <c r="D24" s="10" t="s">
        <v>67</v>
      </c>
      <c r="E24" s="11">
        <v>6</v>
      </c>
      <c r="F24" s="11">
        <v>1</v>
      </c>
      <c r="G24" s="40">
        <v>2500</v>
      </c>
      <c r="H24" s="12">
        <f t="shared" si="1"/>
        <v>15000</v>
      </c>
    </row>
    <row r="25" spans="1:8" ht="12.75" customHeight="1" x14ac:dyDescent="0.25">
      <c r="A25" s="67" t="s">
        <v>241</v>
      </c>
      <c r="B25" s="67"/>
      <c r="C25" s="67"/>
      <c r="D25" s="67"/>
      <c r="E25" s="67"/>
      <c r="F25" s="67"/>
      <c r="G25" s="67"/>
      <c r="H25" s="12">
        <f>SUM(H18:H24)</f>
        <v>354459.87</v>
      </c>
    </row>
    <row r="26" spans="1:8" ht="12.75" x14ac:dyDescent="0.25">
      <c r="A26" s="14"/>
      <c r="C26" s="19"/>
      <c r="H26" s="17"/>
    </row>
    <row r="27" spans="1:8" ht="12.75" customHeight="1" x14ac:dyDescent="0.25">
      <c r="A27" s="81" t="s">
        <v>87</v>
      </c>
      <c r="B27" s="82"/>
      <c r="C27" s="82"/>
      <c r="D27" s="82"/>
      <c r="E27" s="82"/>
      <c r="F27" s="82"/>
      <c r="G27" s="82"/>
      <c r="H27" s="83"/>
    </row>
    <row r="28" spans="1:8" ht="99.95" customHeight="1" x14ac:dyDescent="0.25">
      <c r="A28" s="7">
        <v>19</v>
      </c>
      <c r="B28" s="8" t="s">
        <v>137</v>
      </c>
      <c r="C28" s="10" t="s">
        <v>289</v>
      </c>
      <c r="D28" s="10" t="s">
        <v>264</v>
      </c>
      <c r="E28" s="11">
        <v>12</v>
      </c>
      <c r="F28" s="20">
        <v>1</v>
      </c>
      <c r="G28" s="40">
        <v>127.25</v>
      </c>
      <c r="H28" s="12">
        <f t="shared" ref="H28:H60" si="2">G28*E28</f>
        <v>1527</v>
      </c>
    </row>
    <row r="29" spans="1:8" ht="136.5" customHeight="1" x14ac:dyDescent="0.25">
      <c r="A29" s="7">
        <v>20</v>
      </c>
      <c r="B29" s="8" t="s">
        <v>84</v>
      </c>
      <c r="C29" s="9" t="s">
        <v>288</v>
      </c>
      <c r="D29" s="10" t="s">
        <v>264</v>
      </c>
      <c r="E29" s="11">
        <v>70</v>
      </c>
      <c r="F29" s="20">
        <v>1</v>
      </c>
      <c r="G29" s="40">
        <v>127.5</v>
      </c>
      <c r="H29" s="12">
        <f t="shared" si="2"/>
        <v>8925</v>
      </c>
    </row>
    <row r="30" spans="1:8" ht="99.95" customHeight="1" x14ac:dyDescent="0.25">
      <c r="A30" s="7">
        <v>21</v>
      </c>
      <c r="B30" s="8" t="s">
        <v>14</v>
      </c>
      <c r="C30" s="9" t="s">
        <v>138</v>
      </c>
      <c r="D30" s="10" t="s">
        <v>264</v>
      </c>
      <c r="E30" s="11">
        <v>12</v>
      </c>
      <c r="F30" s="20">
        <v>1</v>
      </c>
      <c r="G30" s="40">
        <v>20</v>
      </c>
      <c r="H30" s="12">
        <f t="shared" si="2"/>
        <v>240</v>
      </c>
    </row>
    <row r="31" spans="1:8" ht="99.95" customHeight="1" x14ac:dyDescent="0.25">
      <c r="A31" s="7">
        <v>22</v>
      </c>
      <c r="B31" s="8" t="s">
        <v>139</v>
      </c>
      <c r="C31" s="9" t="s">
        <v>290</v>
      </c>
      <c r="D31" s="10" t="s">
        <v>264</v>
      </c>
      <c r="E31" s="11">
        <v>65</v>
      </c>
      <c r="F31" s="11">
        <v>1</v>
      </c>
      <c r="G31" s="40">
        <v>1956</v>
      </c>
      <c r="H31" s="12">
        <f t="shared" si="2"/>
        <v>127140</v>
      </c>
    </row>
    <row r="32" spans="1:8" ht="99.95" customHeight="1" x14ac:dyDescent="0.25">
      <c r="A32" s="7">
        <v>23</v>
      </c>
      <c r="B32" s="8" t="s">
        <v>63</v>
      </c>
      <c r="C32" s="18" t="s">
        <v>140</v>
      </c>
      <c r="D32" s="10" t="s">
        <v>264</v>
      </c>
      <c r="E32" s="11">
        <v>33</v>
      </c>
      <c r="F32" s="11">
        <v>1</v>
      </c>
      <c r="G32" s="40">
        <v>1900</v>
      </c>
      <c r="H32" s="12">
        <f t="shared" si="2"/>
        <v>62700</v>
      </c>
    </row>
    <row r="33" spans="1:19" ht="99.95" customHeight="1" x14ac:dyDescent="0.25">
      <c r="A33" s="7">
        <v>23</v>
      </c>
      <c r="B33" s="8" t="s">
        <v>15</v>
      </c>
      <c r="C33" s="9" t="s">
        <v>16</v>
      </c>
      <c r="D33" s="10" t="s">
        <v>264</v>
      </c>
      <c r="E33" s="11">
        <v>4</v>
      </c>
      <c r="F33" s="11">
        <v>1</v>
      </c>
      <c r="G33" s="40">
        <v>405</v>
      </c>
      <c r="H33" s="12">
        <f t="shared" si="2"/>
        <v>1620</v>
      </c>
    </row>
    <row r="34" spans="1:19" ht="99.95" customHeight="1" x14ac:dyDescent="0.25">
      <c r="A34" s="7">
        <v>24</v>
      </c>
      <c r="B34" s="8" t="s">
        <v>17</v>
      </c>
      <c r="C34" s="9" t="s">
        <v>141</v>
      </c>
      <c r="D34" s="10" t="s">
        <v>264</v>
      </c>
      <c r="E34" s="20">
        <v>1100</v>
      </c>
      <c r="F34" s="20">
        <v>20</v>
      </c>
      <c r="G34" s="40">
        <v>17</v>
      </c>
      <c r="H34" s="12">
        <f t="shared" si="2"/>
        <v>18700</v>
      </c>
    </row>
    <row r="35" spans="1:19" ht="99.95" customHeight="1" x14ac:dyDescent="0.25">
      <c r="A35" s="7">
        <v>25</v>
      </c>
      <c r="B35" s="8" t="s">
        <v>89</v>
      </c>
      <c r="C35" s="9" t="s">
        <v>142</v>
      </c>
      <c r="D35" s="10" t="s">
        <v>264</v>
      </c>
      <c r="E35" s="20">
        <v>40</v>
      </c>
      <c r="F35" s="20">
        <v>1</v>
      </c>
      <c r="G35" s="40">
        <v>243.33</v>
      </c>
      <c r="H35" s="12">
        <f t="shared" si="2"/>
        <v>9733.2000000000007</v>
      </c>
    </row>
    <row r="36" spans="1:19" ht="99.95" customHeight="1" x14ac:dyDescent="0.25">
      <c r="A36" s="7">
        <v>27</v>
      </c>
      <c r="B36" s="8" t="s">
        <v>18</v>
      </c>
      <c r="C36" s="18" t="s">
        <v>143</v>
      </c>
      <c r="D36" s="10" t="s">
        <v>264</v>
      </c>
      <c r="E36" s="20">
        <v>6</v>
      </c>
      <c r="F36" s="20">
        <v>1</v>
      </c>
      <c r="G36" s="40">
        <v>80</v>
      </c>
      <c r="H36" s="12">
        <f t="shared" si="2"/>
        <v>480</v>
      </c>
    </row>
    <row r="37" spans="1:19" ht="99.95" customHeight="1" x14ac:dyDescent="0.25">
      <c r="A37" s="7">
        <v>28</v>
      </c>
      <c r="B37" s="8" t="s">
        <v>19</v>
      </c>
      <c r="C37" s="18" t="s">
        <v>145</v>
      </c>
      <c r="D37" s="10" t="s">
        <v>264</v>
      </c>
      <c r="E37" s="20">
        <v>37</v>
      </c>
      <c r="F37" s="20">
        <v>1</v>
      </c>
      <c r="G37" s="40">
        <v>220</v>
      </c>
      <c r="H37" s="12">
        <f t="shared" si="2"/>
        <v>8140</v>
      </c>
    </row>
    <row r="38" spans="1:19" ht="99.95" customHeight="1" x14ac:dyDescent="0.25">
      <c r="A38" s="7">
        <v>29</v>
      </c>
      <c r="B38" s="8" t="s">
        <v>20</v>
      </c>
      <c r="C38" s="18" t="s">
        <v>144</v>
      </c>
      <c r="D38" s="10" t="s">
        <v>264</v>
      </c>
      <c r="E38" s="20">
        <v>20</v>
      </c>
      <c r="F38" s="20">
        <v>1</v>
      </c>
      <c r="G38" s="40">
        <v>110</v>
      </c>
      <c r="H38" s="12">
        <f t="shared" si="2"/>
        <v>2200</v>
      </c>
    </row>
    <row r="39" spans="1:19" ht="99.95" customHeight="1" x14ac:dyDescent="0.25">
      <c r="A39" s="7">
        <v>30</v>
      </c>
      <c r="B39" s="8" t="s">
        <v>146</v>
      </c>
      <c r="C39" s="18" t="s">
        <v>148</v>
      </c>
      <c r="D39" s="10" t="s">
        <v>264</v>
      </c>
      <c r="E39" s="20">
        <v>15</v>
      </c>
      <c r="F39" s="20">
        <v>1</v>
      </c>
      <c r="G39" s="40">
        <v>320</v>
      </c>
      <c r="H39" s="12">
        <f t="shared" si="2"/>
        <v>4800</v>
      </c>
    </row>
    <row r="40" spans="1:19" ht="99.95" customHeight="1" x14ac:dyDescent="0.25">
      <c r="A40" s="7">
        <v>31</v>
      </c>
      <c r="B40" s="8" t="s">
        <v>147</v>
      </c>
      <c r="C40" s="9" t="s">
        <v>149</v>
      </c>
      <c r="D40" s="10" t="s">
        <v>264</v>
      </c>
      <c r="E40" s="20">
        <v>15</v>
      </c>
      <c r="F40" s="20">
        <v>1</v>
      </c>
      <c r="G40" s="40">
        <v>508.2</v>
      </c>
      <c r="H40" s="12">
        <f t="shared" si="2"/>
        <v>7623</v>
      </c>
    </row>
    <row r="41" spans="1:19" ht="99.95" customHeight="1" x14ac:dyDescent="0.25">
      <c r="A41" s="7">
        <v>32</v>
      </c>
      <c r="B41" s="8" t="s">
        <v>91</v>
      </c>
      <c r="C41" s="9" t="s">
        <v>150</v>
      </c>
      <c r="D41" s="10" t="s">
        <v>264</v>
      </c>
      <c r="E41" s="20">
        <v>30</v>
      </c>
      <c r="F41" s="20">
        <v>1</v>
      </c>
      <c r="G41" s="40">
        <v>125</v>
      </c>
      <c r="H41" s="12">
        <f t="shared" si="2"/>
        <v>3750</v>
      </c>
    </row>
    <row r="42" spans="1:19" ht="99.95" customHeight="1" x14ac:dyDescent="0.25">
      <c r="A42" s="7">
        <v>33</v>
      </c>
      <c r="B42" s="8" t="s">
        <v>21</v>
      </c>
      <c r="C42" s="18" t="s">
        <v>22</v>
      </c>
      <c r="D42" s="10" t="s">
        <v>264</v>
      </c>
      <c r="E42" s="20">
        <v>12</v>
      </c>
      <c r="F42" s="20">
        <v>1</v>
      </c>
      <c r="G42" s="40">
        <v>2025.34</v>
      </c>
      <c r="H42" s="12">
        <f t="shared" si="2"/>
        <v>24304.079999999998</v>
      </c>
    </row>
    <row r="43" spans="1:19" ht="99.95" customHeight="1" x14ac:dyDescent="0.25">
      <c r="A43" s="7">
        <v>34</v>
      </c>
      <c r="B43" s="8" t="s">
        <v>30</v>
      </c>
      <c r="C43" s="18" t="s">
        <v>31</v>
      </c>
      <c r="D43" s="10" t="s">
        <v>264</v>
      </c>
      <c r="E43" s="20">
        <v>6</v>
      </c>
      <c r="F43" s="20">
        <v>1</v>
      </c>
      <c r="G43" s="40">
        <v>50</v>
      </c>
      <c r="H43" s="12">
        <f t="shared" si="2"/>
        <v>300</v>
      </c>
    </row>
    <row r="44" spans="1:19" ht="99.95" customHeight="1" x14ac:dyDescent="0.25">
      <c r="A44" s="7">
        <v>35</v>
      </c>
      <c r="B44" s="8" t="s">
        <v>151</v>
      </c>
      <c r="C44" s="18" t="s">
        <v>152</v>
      </c>
      <c r="D44" s="10" t="s">
        <v>264</v>
      </c>
      <c r="E44" s="20">
        <v>20</v>
      </c>
      <c r="F44" s="20">
        <v>1</v>
      </c>
      <c r="G44" s="40">
        <v>230</v>
      </c>
      <c r="H44" s="12">
        <f t="shared" si="2"/>
        <v>4600</v>
      </c>
    </row>
    <row r="45" spans="1:19" ht="111" customHeight="1" x14ac:dyDescent="0.25">
      <c r="A45" s="7">
        <v>36</v>
      </c>
      <c r="B45" s="8" t="s">
        <v>90</v>
      </c>
      <c r="C45" s="9" t="s">
        <v>153</v>
      </c>
      <c r="D45" s="10" t="s">
        <v>70</v>
      </c>
      <c r="E45" s="20">
        <v>70</v>
      </c>
      <c r="F45" s="20" t="s">
        <v>285</v>
      </c>
      <c r="G45" s="40">
        <v>309</v>
      </c>
      <c r="H45" s="12">
        <f t="shared" si="2"/>
        <v>21630</v>
      </c>
      <c r="J45" s="80"/>
      <c r="K45" s="80"/>
      <c r="L45" s="80"/>
      <c r="M45" s="80"/>
      <c r="N45" s="80"/>
      <c r="O45" s="80"/>
      <c r="P45" s="80"/>
      <c r="Q45" s="80"/>
      <c r="R45" s="80"/>
      <c r="S45" s="80"/>
    </row>
    <row r="46" spans="1:19" ht="99.95" customHeight="1" x14ac:dyDescent="0.25">
      <c r="A46" s="7">
        <v>37</v>
      </c>
      <c r="B46" s="8" t="s">
        <v>28</v>
      </c>
      <c r="C46" s="18" t="s">
        <v>154</v>
      </c>
      <c r="D46" s="10" t="s">
        <v>264</v>
      </c>
      <c r="E46" s="11">
        <v>12</v>
      </c>
      <c r="F46" s="20">
        <v>1</v>
      </c>
      <c r="G46" s="40">
        <v>203.5</v>
      </c>
      <c r="H46" s="12">
        <f t="shared" si="2"/>
        <v>2442</v>
      </c>
    </row>
    <row r="47" spans="1:19" ht="99.95" customHeight="1" x14ac:dyDescent="0.25">
      <c r="A47" s="7">
        <v>38</v>
      </c>
      <c r="B47" s="8" t="s">
        <v>29</v>
      </c>
      <c r="C47" s="18" t="s">
        <v>155</v>
      </c>
      <c r="D47" s="10" t="s">
        <v>264</v>
      </c>
      <c r="E47" s="11">
        <v>6</v>
      </c>
      <c r="F47" s="20">
        <v>1</v>
      </c>
      <c r="G47" s="40">
        <v>732</v>
      </c>
      <c r="H47" s="12">
        <f t="shared" si="2"/>
        <v>4392</v>
      </c>
    </row>
    <row r="48" spans="1:19" ht="99.95" customHeight="1" x14ac:dyDescent="0.25">
      <c r="A48" s="7">
        <v>39</v>
      </c>
      <c r="B48" s="8" t="s">
        <v>32</v>
      </c>
      <c r="C48" s="18" t="s">
        <v>156</v>
      </c>
      <c r="D48" s="10" t="s">
        <v>264</v>
      </c>
      <c r="E48" s="11">
        <v>12</v>
      </c>
      <c r="F48" s="20">
        <v>1</v>
      </c>
      <c r="G48" s="40">
        <v>83.33</v>
      </c>
      <c r="H48" s="12">
        <f t="shared" si="2"/>
        <v>999.96</v>
      </c>
    </row>
    <row r="49" spans="1:8" ht="99.95" customHeight="1" x14ac:dyDescent="0.25">
      <c r="A49" s="7">
        <v>40</v>
      </c>
      <c r="B49" s="8" t="s">
        <v>33</v>
      </c>
      <c r="C49" s="18" t="s">
        <v>295</v>
      </c>
      <c r="D49" s="10" t="s">
        <v>264</v>
      </c>
      <c r="E49" s="11">
        <v>12</v>
      </c>
      <c r="F49" s="20">
        <v>1</v>
      </c>
      <c r="G49" s="40">
        <v>173</v>
      </c>
      <c r="H49" s="12">
        <f t="shared" si="2"/>
        <v>2076</v>
      </c>
    </row>
    <row r="50" spans="1:8" ht="99.95" customHeight="1" x14ac:dyDescent="0.25">
      <c r="A50" s="7">
        <v>41</v>
      </c>
      <c r="B50" s="8" t="s">
        <v>23</v>
      </c>
      <c r="C50" s="18" t="s">
        <v>157</v>
      </c>
      <c r="D50" s="10" t="s">
        <v>264</v>
      </c>
      <c r="E50" s="11">
        <v>52</v>
      </c>
      <c r="F50" s="20">
        <v>6</v>
      </c>
      <c r="G50" s="40">
        <v>48.43</v>
      </c>
      <c r="H50" s="12">
        <f t="shared" si="2"/>
        <v>2518.36</v>
      </c>
    </row>
    <row r="51" spans="1:8" ht="99.95" customHeight="1" x14ac:dyDescent="0.25">
      <c r="A51" s="7">
        <v>42</v>
      </c>
      <c r="B51" s="8" t="s">
        <v>34</v>
      </c>
      <c r="C51" s="9" t="s">
        <v>158</v>
      </c>
      <c r="D51" s="10" t="s">
        <v>264</v>
      </c>
      <c r="E51" s="11">
        <v>36</v>
      </c>
      <c r="F51" s="20">
        <v>4</v>
      </c>
      <c r="G51" s="40">
        <v>45</v>
      </c>
      <c r="H51" s="12">
        <f t="shared" si="2"/>
        <v>1620</v>
      </c>
    </row>
    <row r="52" spans="1:8" ht="99.95" customHeight="1" x14ac:dyDescent="0.25">
      <c r="A52" s="7">
        <v>43</v>
      </c>
      <c r="B52" s="8" t="s">
        <v>35</v>
      </c>
      <c r="C52" s="9" t="s">
        <v>160</v>
      </c>
      <c r="D52" s="10" t="s">
        <v>264</v>
      </c>
      <c r="E52" s="11">
        <v>85</v>
      </c>
      <c r="F52" s="20">
        <v>2</v>
      </c>
      <c r="G52" s="40">
        <v>71</v>
      </c>
      <c r="H52" s="12">
        <f t="shared" si="2"/>
        <v>6035</v>
      </c>
    </row>
    <row r="53" spans="1:8" ht="99.95" customHeight="1" x14ac:dyDescent="0.25">
      <c r="A53" s="7">
        <v>44</v>
      </c>
      <c r="B53" s="8" t="s">
        <v>36</v>
      </c>
      <c r="C53" s="9" t="s">
        <v>159</v>
      </c>
      <c r="D53" s="10" t="s">
        <v>264</v>
      </c>
      <c r="E53" s="11">
        <v>6</v>
      </c>
      <c r="F53" s="20">
        <v>1</v>
      </c>
      <c r="G53" s="40">
        <v>62.5</v>
      </c>
      <c r="H53" s="12">
        <f t="shared" si="2"/>
        <v>375</v>
      </c>
    </row>
    <row r="54" spans="1:8" ht="99.95" customHeight="1" x14ac:dyDescent="0.25">
      <c r="A54" s="7">
        <v>45</v>
      </c>
      <c r="B54" s="8" t="s">
        <v>37</v>
      </c>
      <c r="C54" s="9" t="s">
        <v>161</v>
      </c>
      <c r="D54" s="10" t="s">
        <v>264</v>
      </c>
      <c r="E54" s="11">
        <v>24</v>
      </c>
      <c r="F54" s="20">
        <v>2</v>
      </c>
      <c r="G54" s="40">
        <v>80</v>
      </c>
      <c r="H54" s="12">
        <f t="shared" si="2"/>
        <v>1920</v>
      </c>
    </row>
    <row r="55" spans="1:8" ht="99.95" customHeight="1" x14ac:dyDescent="0.25">
      <c r="A55" s="7">
        <v>46</v>
      </c>
      <c r="B55" s="8" t="s">
        <v>92</v>
      </c>
      <c r="C55" s="9" t="s">
        <v>162</v>
      </c>
      <c r="D55" s="10" t="s">
        <v>264</v>
      </c>
      <c r="E55" s="11">
        <v>24</v>
      </c>
      <c r="F55" s="20">
        <v>2</v>
      </c>
      <c r="G55" s="40">
        <v>85</v>
      </c>
      <c r="H55" s="12">
        <f t="shared" si="2"/>
        <v>2040</v>
      </c>
    </row>
    <row r="56" spans="1:8" ht="152.25" customHeight="1" x14ac:dyDescent="0.25">
      <c r="A56" s="7">
        <v>47</v>
      </c>
      <c r="B56" s="8" t="s">
        <v>93</v>
      </c>
      <c r="C56" s="9" t="s">
        <v>291</v>
      </c>
      <c r="D56" s="10" t="s">
        <v>264</v>
      </c>
      <c r="E56" s="11">
        <v>25</v>
      </c>
      <c r="F56" s="20">
        <v>1</v>
      </c>
      <c r="G56" s="40">
        <v>250</v>
      </c>
      <c r="H56" s="12">
        <f t="shared" si="2"/>
        <v>6250</v>
      </c>
    </row>
    <row r="57" spans="1:8" ht="99.95" customHeight="1" x14ac:dyDescent="0.25">
      <c r="A57" s="7">
        <v>48</v>
      </c>
      <c r="B57" s="8" t="s">
        <v>94</v>
      </c>
      <c r="C57" s="9" t="s">
        <v>292</v>
      </c>
      <c r="D57" s="10" t="s">
        <v>264</v>
      </c>
      <c r="E57" s="11">
        <v>30</v>
      </c>
      <c r="F57" s="20">
        <v>1</v>
      </c>
      <c r="G57" s="40">
        <v>35</v>
      </c>
      <c r="H57" s="12">
        <f t="shared" si="2"/>
        <v>1050</v>
      </c>
    </row>
    <row r="58" spans="1:8" ht="99.95" customHeight="1" x14ac:dyDescent="0.25">
      <c r="A58" s="7">
        <v>49</v>
      </c>
      <c r="B58" s="8" t="s">
        <v>163</v>
      </c>
      <c r="C58" s="18" t="s">
        <v>164</v>
      </c>
      <c r="D58" s="10" t="s">
        <v>264</v>
      </c>
      <c r="E58" s="11">
        <v>12</v>
      </c>
      <c r="F58" s="20">
        <v>1</v>
      </c>
      <c r="G58" s="40">
        <v>36.67</v>
      </c>
      <c r="H58" s="12">
        <f t="shared" si="2"/>
        <v>440.04</v>
      </c>
    </row>
    <row r="59" spans="1:8" ht="99.95" customHeight="1" x14ac:dyDescent="0.25">
      <c r="A59" s="7">
        <v>50</v>
      </c>
      <c r="B59" s="8" t="s">
        <v>39</v>
      </c>
      <c r="C59" s="9" t="s">
        <v>294</v>
      </c>
      <c r="D59" s="10" t="s">
        <v>264</v>
      </c>
      <c r="E59" s="11">
        <v>36</v>
      </c>
      <c r="F59" s="20">
        <v>1</v>
      </c>
      <c r="G59" s="40">
        <v>1264.1099999999999</v>
      </c>
      <c r="H59" s="12">
        <f t="shared" si="2"/>
        <v>45507.96</v>
      </c>
    </row>
    <row r="60" spans="1:8" ht="99.95" customHeight="1" x14ac:dyDescent="0.25">
      <c r="A60" s="7">
        <v>51</v>
      </c>
      <c r="B60" s="8" t="s">
        <v>165</v>
      </c>
      <c r="C60" s="9" t="s">
        <v>166</v>
      </c>
      <c r="D60" s="10" t="s">
        <v>95</v>
      </c>
      <c r="E60" s="11">
        <v>4</v>
      </c>
      <c r="F60" s="11">
        <v>1</v>
      </c>
      <c r="G60" s="40">
        <v>890</v>
      </c>
      <c r="H60" s="12">
        <f t="shared" si="2"/>
        <v>3560</v>
      </c>
    </row>
    <row r="61" spans="1:8" ht="12.75" x14ac:dyDescent="0.25">
      <c r="A61" s="67" t="s">
        <v>243</v>
      </c>
      <c r="B61" s="67"/>
      <c r="C61" s="67"/>
      <c r="D61" s="67"/>
      <c r="E61" s="67"/>
      <c r="F61" s="67"/>
      <c r="G61" s="67"/>
      <c r="H61" s="12">
        <f>SUM(H28:H60)</f>
        <v>389638.60000000003</v>
      </c>
    </row>
    <row r="62" spans="1:8" ht="12.75" x14ac:dyDescent="0.25"/>
    <row r="63" spans="1:8" ht="12.75" customHeight="1" x14ac:dyDescent="0.25">
      <c r="A63" s="81" t="s">
        <v>96</v>
      </c>
      <c r="B63" s="82"/>
      <c r="C63" s="82"/>
      <c r="D63" s="82"/>
      <c r="E63" s="82"/>
      <c r="F63" s="82"/>
      <c r="G63" s="82"/>
      <c r="H63" s="83"/>
    </row>
    <row r="64" spans="1:8" ht="99.95" customHeight="1" x14ac:dyDescent="0.25">
      <c r="A64" s="21">
        <v>52</v>
      </c>
      <c r="B64" s="8" t="s">
        <v>40</v>
      </c>
      <c r="C64" s="18" t="s">
        <v>167</v>
      </c>
      <c r="D64" s="10" t="s">
        <v>264</v>
      </c>
      <c r="E64" s="11">
        <v>65</v>
      </c>
      <c r="F64" s="20">
        <v>1</v>
      </c>
      <c r="G64" s="40">
        <v>153.84</v>
      </c>
      <c r="H64" s="12">
        <f t="shared" ref="H64:H75" si="3">G64*E64</f>
        <v>9999.6</v>
      </c>
    </row>
    <row r="65" spans="1:13" ht="99.95" customHeight="1" x14ac:dyDescent="0.25">
      <c r="A65" s="21">
        <v>53</v>
      </c>
      <c r="B65" s="8" t="s">
        <v>43</v>
      </c>
      <c r="C65" s="9" t="s">
        <v>168</v>
      </c>
      <c r="D65" s="10" t="s">
        <v>264</v>
      </c>
      <c r="E65" s="11">
        <v>12</v>
      </c>
      <c r="F65" s="20">
        <v>1</v>
      </c>
      <c r="G65" s="40">
        <v>89.33</v>
      </c>
      <c r="H65" s="12">
        <f t="shared" si="3"/>
        <v>1071.96</v>
      </c>
    </row>
    <row r="66" spans="1:13" ht="99.95" customHeight="1" x14ac:dyDescent="0.25">
      <c r="A66" s="21">
        <v>54</v>
      </c>
      <c r="B66" s="8" t="s">
        <v>97</v>
      </c>
      <c r="C66" s="18" t="s">
        <v>169</v>
      </c>
      <c r="D66" s="10" t="s">
        <v>264</v>
      </c>
      <c r="E66" s="11">
        <f>44+24</f>
        <v>68</v>
      </c>
      <c r="F66" s="20">
        <v>1</v>
      </c>
      <c r="G66" s="40">
        <v>70</v>
      </c>
      <c r="H66" s="12">
        <f t="shared" si="3"/>
        <v>4760</v>
      </c>
    </row>
    <row r="67" spans="1:13" ht="99.95" customHeight="1" x14ac:dyDescent="0.25">
      <c r="A67" s="21">
        <v>56</v>
      </c>
      <c r="B67" s="8" t="s">
        <v>98</v>
      </c>
      <c r="C67" s="18" t="s">
        <v>171</v>
      </c>
      <c r="D67" s="10" t="s">
        <v>264</v>
      </c>
      <c r="E67" s="11">
        <v>20</v>
      </c>
      <c r="F67" s="20">
        <v>1</v>
      </c>
      <c r="G67" s="40">
        <v>110</v>
      </c>
      <c r="H67" s="12">
        <f t="shared" si="3"/>
        <v>2200</v>
      </c>
    </row>
    <row r="68" spans="1:13" ht="99.95" customHeight="1" x14ac:dyDescent="0.25">
      <c r="A68" s="21">
        <v>56</v>
      </c>
      <c r="B68" s="8" t="s">
        <v>99</v>
      </c>
      <c r="C68" s="18" t="s">
        <v>170</v>
      </c>
      <c r="D68" s="10" t="s">
        <v>264</v>
      </c>
      <c r="E68" s="11">
        <v>38</v>
      </c>
      <c r="F68" s="20">
        <v>1</v>
      </c>
      <c r="G68" s="40">
        <v>35</v>
      </c>
      <c r="H68" s="12">
        <f t="shared" si="3"/>
        <v>1330</v>
      </c>
    </row>
    <row r="69" spans="1:13" ht="99.95" customHeight="1" x14ac:dyDescent="0.25">
      <c r="A69" s="21">
        <v>57</v>
      </c>
      <c r="B69" s="8" t="s">
        <v>45</v>
      </c>
      <c r="C69" s="18" t="s">
        <v>172</v>
      </c>
      <c r="D69" s="10" t="s">
        <v>264</v>
      </c>
      <c r="E69" s="11">
        <v>19</v>
      </c>
      <c r="F69" s="20">
        <v>1</v>
      </c>
      <c r="G69" s="40">
        <v>64</v>
      </c>
      <c r="H69" s="12">
        <f t="shared" si="3"/>
        <v>1216</v>
      </c>
    </row>
    <row r="70" spans="1:13" ht="99.95" customHeight="1" x14ac:dyDescent="0.25">
      <c r="A70" s="21">
        <v>58</v>
      </c>
      <c r="B70" s="8" t="s">
        <v>100</v>
      </c>
      <c r="C70" s="9" t="s">
        <v>173</v>
      </c>
      <c r="D70" s="10" t="s">
        <v>264</v>
      </c>
      <c r="E70" s="11">
        <v>18</v>
      </c>
      <c r="F70" s="20">
        <v>1</v>
      </c>
      <c r="G70" s="40">
        <v>66.33</v>
      </c>
      <c r="H70" s="12">
        <f t="shared" si="3"/>
        <v>1193.94</v>
      </c>
    </row>
    <row r="71" spans="1:13" ht="99.95" customHeight="1" x14ac:dyDescent="0.25">
      <c r="A71" s="21">
        <v>59</v>
      </c>
      <c r="B71" s="8" t="s">
        <v>62</v>
      </c>
      <c r="C71" s="9" t="s">
        <v>174</v>
      </c>
      <c r="D71" s="10" t="s">
        <v>264</v>
      </c>
      <c r="E71" s="11">
        <v>6</v>
      </c>
      <c r="F71" s="20">
        <v>1</v>
      </c>
      <c r="G71" s="40">
        <v>115.66</v>
      </c>
      <c r="H71" s="12">
        <f t="shared" si="3"/>
        <v>693.96</v>
      </c>
    </row>
    <row r="72" spans="1:13" ht="99.95" customHeight="1" x14ac:dyDescent="0.25">
      <c r="A72" s="21">
        <v>60</v>
      </c>
      <c r="B72" s="8" t="s">
        <v>25</v>
      </c>
      <c r="C72" s="18" t="s">
        <v>175</v>
      </c>
      <c r="D72" s="10" t="s">
        <v>264</v>
      </c>
      <c r="E72" s="11">
        <v>20</v>
      </c>
      <c r="F72" s="20">
        <v>1</v>
      </c>
      <c r="G72" s="40">
        <v>51</v>
      </c>
      <c r="H72" s="12">
        <f t="shared" si="3"/>
        <v>1020</v>
      </c>
    </row>
    <row r="73" spans="1:13" ht="99.95" customHeight="1" x14ac:dyDescent="0.25">
      <c r="A73" s="21">
        <v>61</v>
      </c>
      <c r="B73" s="8" t="s">
        <v>26</v>
      </c>
      <c r="C73" s="18" t="s">
        <v>176</v>
      </c>
      <c r="D73" s="10" t="s">
        <v>264</v>
      </c>
      <c r="E73" s="11">
        <v>106</v>
      </c>
      <c r="F73" s="20">
        <v>1</v>
      </c>
      <c r="G73" s="40">
        <v>24.5</v>
      </c>
      <c r="H73" s="12">
        <f t="shared" si="3"/>
        <v>2597</v>
      </c>
    </row>
    <row r="74" spans="1:13" ht="99.95" customHeight="1" x14ac:dyDescent="0.25">
      <c r="A74" s="21">
        <v>62</v>
      </c>
      <c r="B74" s="8" t="s">
        <v>101</v>
      </c>
      <c r="C74" s="18" t="s">
        <v>194</v>
      </c>
      <c r="D74" s="10" t="s">
        <v>264</v>
      </c>
      <c r="E74" s="11">
        <v>10</v>
      </c>
      <c r="F74" s="20">
        <v>1</v>
      </c>
      <c r="G74" s="40">
        <v>36.67</v>
      </c>
      <c r="H74" s="12">
        <f t="shared" si="3"/>
        <v>366.70000000000005</v>
      </c>
    </row>
    <row r="75" spans="1:13" ht="99.95" customHeight="1" x14ac:dyDescent="0.25">
      <c r="A75" s="21">
        <v>63</v>
      </c>
      <c r="B75" s="8" t="s">
        <v>49</v>
      </c>
      <c r="C75" s="9" t="s">
        <v>178</v>
      </c>
      <c r="D75" s="10" t="s">
        <v>264</v>
      </c>
      <c r="E75" s="11">
        <v>134</v>
      </c>
      <c r="F75" s="20">
        <v>1</v>
      </c>
      <c r="G75" s="40">
        <v>49.5</v>
      </c>
      <c r="H75" s="12">
        <f t="shared" si="3"/>
        <v>6633</v>
      </c>
      <c r="J75" s="80" t="s">
        <v>177</v>
      </c>
      <c r="K75" s="80"/>
      <c r="L75" s="80"/>
      <c r="M75" s="80"/>
    </row>
    <row r="76" spans="1:13" ht="12.75" x14ac:dyDescent="0.25">
      <c r="A76" s="67" t="s">
        <v>244</v>
      </c>
      <c r="B76" s="67"/>
      <c r="C76" s="67"/>
      <c r="D76" s="67"/>
      <c r="E76" s="67"/>
      <c r="F76" s="67"/>
      <c r="G76" s="67"/>
      <c r="H76" s="12">
        <f>SUM(H64:H75)</f>
        <v>33082.160000000003</v>
      </c>
    </row>
    <row r="77" spans="1:13" ht="12.75" x14ac:dyDescent="0.25"/>
    <row r="78" spans="1:13" ht="12.75" customHeight="1" x14ac:dyDescent="0.25">
      <c r="A78" s="81" t="s">
        <v>102</v>
      </c>
      <c r="B78" s="82"/>
      <c r="C78" s="82"/>
      <c r="D78" s="82"/>
      <c r="E78" s="82"/>
      <c r="F78" s="82"/>
      <c r="G78" s="82"/>
      <c r="H78" s="83"/>
    </row>
    <row r="79" spans="1:13" ht="99.95" customHeight="1" x14ac:dyDescent="0.25">
      <c r="A79" s="7">
        <v>64</v>
      </c>
      <c r="B79" s="8" t="s">
        <v>11</v>
      </c>
      <c r="C79" s="9" t="s">
        <v>179</v>
      </c>
      <c r="D79" s="10" t="s">
        <v>265</v>
      </c>
      <c r="E79" s="11">
        <v>22</v>
      </c>
      <c r="F79" s="11">
        <v>1</v>
      </c>
      <c r="G79" s="40">
        <v>1000</v>
      </c>
      <c r="H79" s="12">
        <f>G79*E79</f>
        <v>22000</v>
      </c>
    </row>
    <row r="80" spans="1:13" ht="99.95" customHeight="1" x14ac:dyDescent="0.25">
      <c r="A80" s="21">
        <v>65</v>
      </c>
      <c r="B80" s="8" t="s">
        <v>47</v>
      </c>
      <c r="C80" s="18" t="s">
        <v>180</v>
      </c>
      <c r="D80" s="10" t="s">
        <v>113</v>
      </c>
      <c r="E80" s="11">
        <v>218</v>
      </c>
      <c r="F80" s="11">
        <v>1</v>
      </c>
      <c r="G80" s="40">
        <v>175</v>
      </c>
      <c r="H80" s="12">
        <f>G80*E80</f>
        <v>38150</v>
      </c>
    </row>
    <row r="81" spans="1:14" ht="99.95" customHeight="1" x14ac:dyDescent="0.25">
      <c r="A81" s="7">
        <v>66</v>
      </c>
      <c r="B81" s="8" t="s">
        <v>48</v>
      </c>
      <c r="C81" s="18" t="s">
        <v>181</v>
      </c>
      <c r="D81" s="10" t="s">
        <v>71</v>
      </c>
      <c r="E81" s="11">
        <v>58</v>
      </c>
      <c r="F81" s="11">
        <v>1</v>
      </c>
      <c r="G81" s="40">
        <v>202</v>
      </c>
      <c r="H81" s="12">
        <f>G81*E81</f>
        <v>11716</v>
      </c>
    </row>
    <row r="82" spans="1:14" ht="99.95" customHeight="1" x14ac:dyDescent="0.25">
      <c r="A82" s="21">
        <v>67</v>
      </c>
      <c r="B82" s="8" t="s">
        <v>27</v>
      </c>
      <c r="C82" s="18" t="s">
        <v>182</v>
      </c>
      <c r="D82" s="10" t="s">
        <v>264</v>
      </c>
      <c r="E82" s="11">
        <v>50</v>
      </c>
      <c r="F82" s="20">
        <v>1</v>
      </c>
      <c r="G82" s="40">
        <v>29</v>
      </c>
      <c r="H82" s="12">
        <f>G82*E82</f>
        <v>1450</v>
      </c>
    </row>
    <row r="83" spans="1:14" ht="12.75" x14ac:dyDescent="0.25">
      <c r="A83" s="67" t="s">
        <v>245</v>
      </c>
      <c r="B83" s="67"/>
      <c r="C83" s="67"/>
      <c r="D83" s="67"/>
      <c r="E83" s="67"/>
      <c r="F83" s="67"/>
      <c r="G83" s="67"/>
      <c r="H83" s="12">
        <f>SUM(H79:H82)</f>
        <v>73316</v>
      </c>
    </row>
    <row r="84" spans="1:14" ht="12.75" x14ac:dyDescent="0.25"/>
    <row r="85" spans="1:14" ht="12.75" customHeight="1" x14ac:dyDescent="0.25">
      <c r="A85" s="81" t="s">
        <v>103</v>
      </c>
      <c r="B85" s="82"/>
      <c r="C85" s="82"/>
      <c r="D85" s="82"/>
      <c r="E85" s="82"/>
      <c r="F85" s="82"/>
      <c r="G85" s="82"/>
      <c r="H85" s="83"/>
    </row>
    <row r="86" spans="1:14" ht="99.95" customHeight="1" x14ac:dyDescent="0.25">
      <c r="A86" s="21">
        <v>68</v>
      </c>
      <c r="B86" s="8" t="s">
        <v>46</v>
      </c>
      <c r="C86" s="18" t="s">
        <v>183</v>
      </c>
      <c r="D86" s="10" t="s">
        <v>113</v>
      </c>
      <c r="E86" s="11">
        <v>1660</v>
      </c>
      <c r="F86" s="11">
        <v>50</v>
      </c>
      <c r="G86" s="40">
        <v>0.98</v>
      </c>
      <c r="H86" s="12">
        <f>G86*E86</f>
        <v>1626.8</v>
      </c>
    </row>
    <row r="87" spans="1:14" ht="99.95" customHeight="1" x14ac:dyDescent="0.25">
      <c r="A87" s="21">
        <v>69</v>
      </c>
      <c r="B87" s="8" t="s">
        <v>24</v>
      </c>
      <c r="C87" s="18" t="s">
        <v>184</v>
      </c>
      <c r="D87" s="10" t="s">
        <v>264</v>
      </c>
      <c r="E87" s="11">
        <v>18</v>
      </c>
      <c r="F87" s="11">
        <v>1</v>
      </c>
      <c r="G87" s="40">
        <v>350</v>
      </c>
      <c r="H87" s="12">
        <f>G87*E87</f>
        <v>6300</v>
      </c>
    </row>
    <row r="88" spans="1:14" ht="12.75" x14ac:dyDescent="0.25">
      <c r="A88" s="67" t="s">
        <v>246</v>
      </c>
      <c r="B88" s="67"/>
      <c r="C88" s="67"/>
      <c r="D88" s="67"/>
      <c r="E88" s="67"/>
      <c r="F88" s="67"/>
      <c r="G88" s="67"/>
      <c r="H88" s="12">
        <f>SUM(H86:H87)</f>
        <v>7926.8</v>
      </c>
    </row>
    <row r="89" spans="1:14" ht="12.75" x14ac:dyDescent="0.25">
      <c r="C89" s="1"/>
    </row>
    <row r="90" spans="1:14" ht="12.75" customHeight="1" x14ac:dyDescent="0.25">
      <c r="A90" s="81" t="s">
        <v>104</v>
      </c>
      <c r="B90" s="82"/>
      <c r="C90" s="82"/>
      <c r="D90" s="82"/>
      <c r="E90" s="82"/>
      <c r="F90" s="82"/>
      <c r="G90" s="82"/>
      <c r="H90" s="83"/>
    </row>
    <row r="91" spans="1:14" ht="99.95" customHeight="1" x14ac:dyDescent="0.25">
      <c r="A91" s="21">
        <v>70</v>
      </c>
      <c r="B91" s="8" t="s">
        <v>105</v>
      </c>
      <c r="C91" s="9" t="s">
        <v>186</v>
      </c>
      <c r="D91" s="10" t="s">
        <v>185</v>
      </c>
      <c r="E91" s="20">
        <v>400</v>
      </c>
      <c r="F91" s="20" t="s">
        <v>283</v>
      </c>
      <c r="G91" s="40">
        <v>26.42</v>
      </c>
      <c r="H91" s="12">
        <f t="shared" ref="H91:H96" si="4">G91*E91</f>
        <v>10568</v>
      </c>
    </row>
    <row r="92" spans="1:14" ht="99.95" customHeight="1" x14ac:dyDescent="0.25">
      <c r="A92" s="21">
        <v>71</v>
      </c>
      <c r="B92" s="8" t="s">
        <v>187</v>
      </c>
      <c r="C92" s="9" t="s">
        <v>188</v>
      </c>
      <c r="D92" s="10" t="s">
        <v>67</v>
      </c>
      <c r="E92" s="20">
        <v>55</v>
      </c>
      <c r="F92" s="20">
        <v>1</v>
      </c>
      <c r="G92" s="40">
        <v>27.75</v>
      </c>
      <c r="H92" s="12">
        <f t="shared" si="4"/>
        <v>1526.25</v>
      </c>
    </row>
    <row r="93" spans="1:14" ht="99.95" customHeight="1" x14ac:dyDescent="0.25">
      <c r="A93" s="21">
        <v>72</v>
      </c>
      <c r="B93" s="8" t="s">
        <v>42</v>
      </c>
      <c r="C93" s="9" t="s">
        <v>191</v>
      </c>
      <c r="D93" s="10" t="s">
        <v>70</v>
      </c>
      <c r="E93" s="11">
        <v>50</v>
      </c>
      <c r="F93" s="11" t="s">
        <v>283</v>
      </c>
      <c r="G93" s="40">
        <v>20</v>
      </c>
      <c r="H93" s="12">
        <f t="shared" si="4"/>
        <v>1000</v>
      </c>
      <c r="J93" s="80"/>
      <c r="K93" s="80"/>
      <c r="L93" s="80"/>
      <c r="M93" s="80"/>
      <c r="N93" s="80"/>
    </row>
    <row r="94" spans="1:14" ht="129" customHeight="1" x14ac:dyDescent="0.25">
      <c r="A94" s="7">
        <v>73</v>
      </c>
      <c r="B94" s="22" t="s">
        <v>106</v>
      </c>
      <c r="C94" s="23" t="s">
        <v>189</v>
      </c>
      <c r="D94" s="10" t="s">
        <v>70</v>
      </c>
      <c r="E94" s="20">
        <v>144</v>
      </c>
      <c r="F94" s="11" t="s">
        <v>283</v>
      </c>
      <c r="G94" s="40">
        <v>105</v>
      </c>
      <c r="H94" s="12">
        <f t="shared" si="4"/>
        <v>15120</v>
      </c>
      <c r="J94" s="80"/>
      <c r="K94" s="80"/>
      <c r="L94" s="80"/>
      <c r="M94" s="80"/>
      <c r="N94" s="80"/>
    </row>
    <row r="95" spans="1:14" ht="99.95" customHeight="1" x14ac:dyDescent="0.25">
      <c r="A95" s="7">
        <v>74</v>
      </c>
      <c r="B95" s="22" t="s">
        <v>107</v>
      </c>
      <c r="C95" s="23" t="s">
        <v>190</v>
      </c>
      <c r="D95" s="10" t="s">
        <v>70</v>
      </c>
      <c r="E95" s="20">
        <v>240</v>
      </c>
      <c r="F95" s="11" t="s">
        <v>283</v>
      </c>
      <c r="G95" s="40">
        <v>233</v>
      </c>
      <c r="H95" s="12">
        <f t="shared" si="4"/>
        <v>55920</v>
      </c>
    </row>
    <row r="96" spans="1:14" ht="99.95" customHeight="1" x14ac:dyDescent="0.25">
      <c r="A96" s="7">
        <v>75</v>
      </c>
      <c r="B96" s="22" t="s">
        <v>44</v>
      </c>
      <c r="C96" s="23" t="s">
        <v>192</v>
      </c>
      <c r="D96" s="10" t="s">
        <v>70</v>
      </c>
      <c r="E96" s="11">
        <v>100</v>
      </c>
      <c r="F96" s="11" t="s">
        <v>283</v>
      </c>
      <c r="G96" s="40">
        <v>60</v>
      </c>
      <c r="H96" s="12">
        <f t="shared" si="4"/>
        <v>6000</v>
      </c>
    </row>
    <row r="97" spans="1:15" ht="12.75" x14ac:dyDescent="0.25">
      <c r="A97" s="67" t="s">
        <v>247</v>
      </c>
      <c r="B97" s="67"/>
      <c r="C97" s="67"/>
      <c r="D97" s="67"/>
      <c r="E97" s="67"/>
      <c r="F97" s="67"/>
      <c r="G97" s="67"/>
      <c r="H97" s="12">
        <f>SUM(H91:H96)</f>
        <v>90134.25</v>
      </c>
    </row>
    <row r="98" spans="1:15" ht="12.75" x14ac:dyDescent="0.25">
      <c r="B98" s="13"/>
    </row>
    <row r="99" spans="1:15" ht="12.75" x14ac:dyDescent="0.25">
      <c r="A99" s="81" t="s">
        <v>88</v>
      </c>
      <c r="B99" s="82"/>
      <c r="C99" s="82"/>
      <c r="D99" s="82"/>
      <c r="E99" s="82"/>
      <c r="F99" s="82"/>
      <c r="G99" s="82"/>
      <c r="H99" s="83"/>
    </row>
    <row r="100" spans="1:15" ht="99.95" customHeight="1" x14ac:dyDescent="0.25">
      <c r="A100" s="7">
        <v>76</v>
      </c>
      <c r="B100" s="24" t="s">
        <v>205</v>
      </c>
      <c r="C100" s="9" t="s">
        <v>204</v>
      </c>
      <c r="D100" s="10" t="s">
        <v>72</v>
      </c>
      <c r="E100" s="20">
        <v>1446</v>
      </c>
      <c r="F100" s="20">
        <v>1</v>
      </c>
      <c r="G100" s="40">
        <v>62</v>
      </c>
      <c r="H100" s="12">
        <f t="shared" ref="H100:H124" si="5">G100*E100</f>
        <v>89652</v>
      </c>
    </row>
    <row r="101" spans="1:15" ht="99.95" customHeight="1" x14ac:dyDescent="0.25">
      <c r="A101" s="21">
        <v>77</v>
      </c>
      <c r="B101" s="8" t="s">
        <v>54</v>
      </c>
      <c r="C101" s="18" t="s">
        <v>213</v>
      </c>
      <c r="D101" s="10" t="s">
        <v>113</v>
      </c>
      <c r="E101" s="20">
        <v>136</v>
      </c>
      <c r="F101" s="20">
        <v>1</v>
      </c>
      <c r="G101" s="40">
        <v>277.07</v>
      </c>
      <c r="H101" s="12">
        <f t="shared" si="5"/>
        <v>37681.519999999997</v>
      </c>
    </row>
    <row r="102" spans="1:15" ht="111" customHeight="1" x14ac:dyDescent="0.25">
      <c r="A102" s="21">
        <v>78</v>
      </c>
      <c r="B102" s="8" t="s">
        <v>193</v>
      </c>
      <c r="C102" s="9" t="s">
        <v>214</v>
      </c>
      <c r="D102" s="10" t="s">
        <v>113</v>
      </c>
      <c r="E102" s="11">
        <v>24</v>
      </c>
      <c r="F102" s="11">
        <v>1</v>
      </c>
      <c r="G102" s="40">
        <v>4408.67</v>
      </c>
      <c r="H102" s="12">
        <f t="shared" si="5"/>
        <v>105808.08</v>
      </c>
      <c r="J102" s="80"/>
      <c r="K102" s="80"/>
      <c r="L102" s="80"/>
      <c r="M102" s="80"/>
      <c r="N102" s="80"/>
      <c r="O102" s="80"/>
    </row>
    <row r="103" spans="1:15" ht="99.95" customHeight="1" x14ac:dyDescent="0.25">
      <c r="A103" s="21">
        <v>79</v>
      </c>
      <c r="B103" s="8" t="s">
        <v>53</v>
      </c>
      <c r="C103" s="18" t="s">
        <v>215</v>
      </c>
      <c r="D103" s="10" t="s">
        <v>113</v>
      </c>
      <c r="E103" s="11">
        <v>121</v>
      </c>
      <c r="F103" s="11">
        <v>1</v>
      </c>
      <c r="G103" s="40">
        <v>95.25</v>
      </c>
      <c r="H103" s="12">
        <f t="shared" si="5"/>
        <v>11525.25</v>
      </c>
    </row>
    <row r="104" spans="1:15" ht="99.95" customHeight="1" x14ac:dyDescent="0.25">
      <c r="A104" s="21">
        <v>80</v>
      </c>
      <c r="B104" s="8" t="s">
        <v>41</v>
      </c>
      <c r="C104" s="23" t="s">
        <v>195</v>
      </c>
      <c r="D104" s="25" t="s">
        <v>114</v>
      </c>
      <c r="E104" s="20">
        <v>100</v>
      </c>
      <c r="F104" s="20">
        <v>5</v>
      </c>
      <c r="G104" s="40">
        <v>133.9</v>
      </c>
      <c r="H104" s="12">
        <f t="shared" si="5"/>
        <v>13390</v>
      </c>
    </row>
    <row r="105" spans="1:15" ht="99.95" customHeight="1" x14ac:dyDescent="0.25">
      <c r="A105" s="21">
        <v>81</v>
      </c>
      <c r="B105" s="8" t="s">
        <v>55</v>
      </c>
      <c r="C105" s="26" t="s">
        <v>216</v>
      </c>
      <c r="D105" s="25" t="s">
        <v>72</v>
      </c>
      <c r="E105" s="20">
        <v>300</v>
      </c>
      <c r="F105" s="20">
        <v>1</v>
      </c>
      <c r="G105" s="40">
        <v>62.16</v>
      </c>
      <c r="H105" s="12">
        <f t="shared" si="5"/>
        <v>18648</v>
      </c>
    </row>
    <row r="106" spans="1:15" ht="99.95" customHeight="1" x14ac:dyDescent="0.25">
      <c r="A106" s="21">
        <v>82</v>
      </c>
      <c r="B106" s="8" t="s">
        <v>196</v>
      </c>
      <c r="C106" s="18" t="s">
        <v>217</v>
      </c>
      <c r="D106" s="10" t="s">
        <v>113</v>
      </c>
      <c r="E106" s="11">
        <v>15000</v>
      </c>
      <c r="F106" s="11">
        <v>1000</v>
      </c>
      <c r="G106" s="40">
        <v>2.42</v>
      </c>
      <c r="H106" s="12">
        <f t="shared" si="5"/>
        <v>36300</v>
      </c>
      <c r="J106" s="80" t="s">
        <v>197</v>
      </c>
      <c r="K106" s="80"/>
      <c r="L106" s="80"/>
      <c r="M106" s="80"/>
    </row>
    <row r="107" spans="1:15" ht="99.95" customHeight="1" x14ac:dyDescent="0.25">
      <c r="A107" s="21">
        <v>83</v>
      </c>
      <c r="B107" s="8" t="s">
        <v>108</v>
      </c>
      <c r="C107" s="18" t="s">
        <v>218</v>
      </c>
      <c r="D107" s="10" t="s">
        <v>113</v>
      </c>
      <c r="E107" s="11">
        <v>2887</v>
      </c>
      <c r="F107" s="20">
        <v>1</v>
      </c>
      <c r="G107" s="40">
        <v>3.15</v>
      </c>
      <c r="H107" s="12">
        <f t="shared" si="5"/>
        <v>9094.0499999999993</v>
      </c>
    </row>
    <row r="108" spans="1:15" ht="99.95" customHeight="1" x14ac:dyDescent="0.25">
      <c r="A108" s="21">
        <v>84</v>
      </c>
      <c r="B108" s="8" t="s">
        <v>109</v>
      </c>
      <c r="C108" s="18" t="s">
        <v>219</v>
      </c>
      <c r="D108" s="10" t="s">
        <v>113</v>
      </c>
      <c r="E108" s="11">
        <v>332</v>
      </c>
      <c r="F108" s="20">
        <v>1</v>
      </c>
      <c r="G108" s="40">
        <v>80.349999999999994</v>
      </c>
      <c r="H108" s="12">
        <f t="shared" si="5"/>
        <v>26676.199999999997</v>
      </c>
    </row>
    <row r="109" spans="1:15" ht="99.95" customHeight="1" x14ac:dyDescent="0.25">
      <c r="A109" s="21">
        <v>85</v>
      </c>
      <c r="B109" s="8" t="s">
        <v>198</v>
      </c>
      <c r="C109" s="9" t="s">
        <v>220</v>
      </c>
      <c r="D109" s="10" t="s">
        <v>113</v>
      </c>
      <c r="E109" s="11">
        <v>456</v>
      </c>
      <c r="F109" s="11">
        <v>100</v>
      </c>
      <c r="G109" s="40">
        <v>40</v>
      </c>
      <c r="H109" s="12">
        <f t="shared" si="5"/>
        <v>18240</v>
      </c>
    </row>
    <row r="110" spans="1:15" ht="99.95" customHeight="1" x14ac:dyDescent="0.25">
      <c r="A110" s="21">
        <v>86</v>
      </c>
      <c r="B110" s="8" t="s">
        <v>50</v>
      </c>
      <c r="C110" s="18" t="s">
        <v>221</v>
      </c>
      <c r="D110" s="10" t="s">
        <v>113</v>
      </c>
      <c r="E110" s="27">
        <v>64000</v>
      </c>
      <c r="F110" s="11">
        <v>1000</v>
      </c>
      <c r="G110" s="40">
        <v>9.9700000000000006</v>
      </c>
      <c r="H110" s="12">
        <f t="shared" si="5"/>
        <v>638080</v>
      </c>
    </row>
    <row r="111" spans="1:15" ht="99.95" customHeight="1" x14ac:dyDescent="0.25">
      <c r="A111" s="21">
        <v>87</v>
      </c>
      <c r="B111" s="8" t="s">
        <v>51</v>
      </c>
      <c r="C111" s="18" t="s">
        <v>222</v>
      </c>
      <c r="D111" s="10" t="s">
        <v>113</v>
      </c>
      <c r="E111" s="28">
        <v>3000</v>
      </c>
      <c r="F111" s="11">
        <v>1000</v>
      </c>
      <c r="G111" s="40">
        <v>3.65</v>
      </c>
      <c r="H111" s="12">
        <f t="shared" si="5"/>
        <v>10950</v>
      </c>
    </row>
    <row r="112" spans="1:15" ht="99.95" customHeight="1" x14ac:dyDescent="0.25">
      <c r="A112" s="21">
        <v>88</v>
      </c>
      <c r="B112" s="8" t="s">
        <v>199</v>
      </c>
      <c r="C112" s="18" t="s">
        <v>223</v>
      </c>
      <c r="D112" s="10" t="s">
        <v>113</v>
      </c>
      <c r="E112" s="28">
        <v>70800</v>
      </c>
      <c r="F112" s="11">
        <v>1000</v>
      </c>
      <c r="G112" s="40">
        <v>5.45</v>
      </c>
      <c r="H112" s="12">
        <f t="shared" si="5"/>
        <v>385860</v>
      </c>
    </row>
    <row r="113" spans="1:8" ht="99.95" customHeight="1" x14ac:dyDescent="0.25">
      <c r="A113" s="21">
        <v>89</v>
      </c>
      <c r="B113" s="8" t="s">
        <v>201</v>
      </c>
      <c r="C113" s="18" t="s">
        <v>202</v>
      </c>
      <c r="D113" s="10" t="s">
        <v>113</v>
      </c>
      <c r="E113" s="28">
        <v>68500</v>
      </c>
      <c r="F113" s="11">
        <v>1000</v>
      </c>
      <c r="G113" s="40">
        <v>1</v>
      </c>
      <c r="H113" s="12">
        <f t="shared" si="5"/>
        <v>68500</v>
      </c>
    </row>
    <row r="114" spans="1:8" ht="99.95" customHeight="1" x14ac:dyDescent="0.25">
      <c r="A114" s="7">
        <v>90</v>
      </c>
      <c r="B114" s="24" t="s">
        <v>207</v>
      </c>
      <c r="C114" s="9" t="s">
        <v>203</v>
      </c>
      <c r="D114" s="10" t="s">
        <v>113</v>
      </c>
      <c r="E114" s="28">
        <v>2500</v>
      </c>
      <c r="F114" s="11">
        <v>1000</v>
      </c>
      <c r="G114" s="40">
        <v>5.15</v>
      </c>
      <c r="H114" s="12">
        <f t="shared" si="5"/>
        <v>12875</v>
      </c>
    </row>
    <row r="115" spans="1:8" ht="99.95" customHeight="1" x14ac:dyDescent="0.25">
      <c r="A115" s="7">
        <v>91</v>
      </c>
      <c r="B115" s="24" t="s">
        <v>110</v>
      </c>
      <c r="C115" s="9" t="s">
        <v>224</v>
      </c>
      <c r="D115" s="10" t="s">
        <v>113</v>
      </c>
      <c r="E115" s="11">
        <v>13060</v>
      </c>
      <c r="F115" s="11">
        <v>1000</v>
      </c>
      <c r="G115" s="40">
        <v>5.4</v>
      </c>
      <c r="H115" s="12">
        <f t="shared" si="5"/>
        <v>70524</v>
      </c>
    </row>
    <row r="116" spans="1:8" ht="99.95" customHeight="1" x14ac:dyDescent="0.25">
      <c r="A116" s="7">
        <v>92</v>
      </c>
      <c r="B116" s="24" t="s">
        <v>52</v>
      </c>
      <c r="C116" s="9" t="s">
        <v>206</v>
      </c>
      <c r="D116" s="10" t="s">
        <v>115</v>
      </c>
      <c r="E116" s="11">
        <v>2000</v>
      </c>
      <c r="F116" s="11">
        <v>1</v>
      </c>
      <c r="G116" s="40">
        <v>30</v>
      </c>
      <c r="H116" s="12">
        <f t="shared" si="5"/>
        <v>60000</v>
      </c>
    </row>
    <row r="117" spans="1:8" ht="99.95" customHeight="1" x14ac:dyDescent="0.25">
      <c r="A117" s="7">
        <v>93</v>
      </c>
      <c r="B117" s="24" t="s">
        <v>208</v>
      </c>
      <c r="C117" s="9" t="s">
        <v>225</v>
      </c>
      <c r="D117" s="10" t="s">
        <v>113</v>
      </c>
      <c r="E117" s="20">
        <v>8</v>
      </c>
      <c r="F117" s="11">
        <v>1</v>
      </c>
      <c r="G117" s="40">
        <v>1300</v>
      </c>
      <c r="H117" s="12">
        <f t="shared" si="5"/>
        <v>10400</v>
      </c>
    </row>
    <row r="118" spans="1:8" ht="99.95" customHeight="1" x14ac:dyDescent="0.25">
      <c r="A118" s="7">
        <v>94</v>
      </c>
      <c r="B118" s="22" t="s">
        <v>212</v>
      </c>
      <c r="C118" s="23" t="s">
        <v>226</v>
      </c>
      <c r="D118" s="10" t="s">
        <v>113</v>
      </c>
      <c r="E118" s="11">
        <v>456</v>
      </c>
      <c r="F118" s="11">
        <v>1000</v>
      </c>
      <c r="G118" s="40">
        <v>30</v>
      </c>
      <c r="H118" s="12">
        <f t="shared" si="5"/>
        <v>13680</v>
      </c>
    </row>
    <row r="119" spans="1:8" ht="99.95" customHeight="1" x14ac:dyDescent="0.25">
      <c r="A119" s="7">
        <v>95</v>
      </c>
      <c r="B119" s="24" t="s">
        <v>209</v>
      </c>
      <c r="C119" s="9" t="s">
        <v>227</v>
      </c>
      <c r="D119" s="10" t="s">
        <v>113</v>
      </c>
      <c r="E119" s="11">
        <v>1150</v>
      </c>
      <c r="F119" s="11">
        <v>10</v>
      </c>
      <c r="G119" s="40">
        <v>29.99</v>
      </c>
      <c r="H119" s="12">
        <f t="shared" si="5"/>
        <v>34488.5</v>
      </c>
    </row>
    <row r="120" spans="1:8" ht="99.95" customHeight="1" x14ac:dyDescent="0.25">
      <c r="A120" s="7">
        <v>96</v>
      </c>
      <c r="B120" s="24" t="s">
        <v>210</v>
      </c>
      <c r="C120" s="9" t="s">
        <v>228</v>
      </c>
      <c r="D120" s="10" t="s">
        <v>113</v>
      </c>
      <c r="E120" s="11">
        <v>130</v>
      </c>
      <c r="F120" s="11">
        <v>10</v>
      </c>
      <c r="G120" s="40">
        <v>42.54</v>
      </c>
      <c r="H120" s="12">
        <f t="shared" si="5"/>
        <v>5530.2</v>
      </c>
    </row>
    <row r="121" spans="1:8" ht="99.95" customHeight="1" x14ac:dyDescent="0.25">
      <c r="A121" s="7">
        <v>97</v>
      </c>
      <c r="B121" s="24" t="s">
        <v>56</v>
      </c>
      <c r="C121" s="9" t="s">
        <v>229</v>
      </c>
      <c r="D121" s="10" t="s">
        <v>113</v>
      </c>
      <c r="E121" s="11">
        <v>160</v>
      </c>
      <c r="F121" s="11">
        <v>1</v>
      </c>
      <c r="G121" s="40">
        <v>97.5</v>
      </c>
      <c r="H121" s="12">
        <f t="shared" si="5"/>
        <v>15600</v>
      </c>
    </row>
    <row r="122" spans="1:8" ht="99.95" customHeight="1" x14ac:dyDescent="0.25">
      <c r="A122" s="7">
        <v>98</v>
      </c>
      <c r="B122" s="22" t="s">
        <v>57</v>
      </c>
      <c r="C122" s="23" t="s">
        <v>230</v>
      </c>
      <c r="D122" s="10" t="s">
        <v>113</v>
      </c>
      <c r="E122" s="11">
        <v>5</v>
      </c>
      <c r="F122" s="11">
        <v>1</v>
      </c>
      <c r="G122" s="40">
        <v>350</v>
      </c>
      <c r="H122" s="12">
        <f t="shared" si="5"/>
        <v>1750</v>
      </c>
    </row>
    <row r="123" spans="1:8" ht="99.95" customHeight="1" x14ac:dyDescent="0.25">
      <c r="A123" s="7">
        <v>99</v>
      </c>
      <c r="B123" s="24" t="s">
        <v>58</v>
      </c>
      <c r="C123" s="9" t="s">
        <v>231</v>
      </c>
      <c r="D123" s="10" t="s">
        <v>113</v>
      </c>
      <c r="E123" s="11">
        <v>25</v>
      </c>
      <c r="F123" s="11">
        <v>1</v>
      </c>
      <c r="G123" s="40">
        <v>59.45</v>
      </c>
      <c r="H123" s="12">
        <f t="shared" si="5"/>
        <v>1486.25</v>
      </c>
    </row>
    <row r="124" spans="1:8" ht="99.95" customHeight="1" x14ac:dyDescent="0.25">
      <c r="A124" s="7">
        <v>100</v>
      </c>
      <c r="B124" s="24" t="s">
        <v>211</v>
      </c>
      <c r="C124" s="9" t="s">
        <v>232</v>
      </c>
      <c r="D124" s="10" t="s">
        <v>113</v>
      </c>
      <c r="E124" s="11">
        <v>5300</v>
      </c>
      <c r="F124" s="11">
        <v>1000</v>
      </c>
      <c r="G124" s="40">
        <v>7.66</v>
      </c>
      <c r="H124" s="12">
        <f t="shared" si="5"/>
        <v>40598</v>
      </c>
    </row>
    <row r="125" spans="1:8" ht="12.75" x14ac:dyDescent="0.25">
      <c r="A125" s="67" t="s">
        <v>248</v>
      </c>
      <c r="B125" s="67"/>
      <c r="C125" s="67"/>
      <c r="D125" s="67"/>
      <c r="E125" s="67"/>
      <c r="F125" s="67"/>
      <c r="G125" s="67"/>
      <c r="H125" s="12">
        <f>SUM(H100:H124)</f>
        <v>1737337.05</v>
      </c>
    </row>
    <row r="126" spans="1:8" ht="12.75" x14ac:dyDescent="0.25">
      <c r="B126" s="13"/>
    </row>
    <row r="127" spans="1:8" ht="12.75" customHeight="1" x14ac:dyDescent="0.25">
      <c r="A127" s="81" t="s">
        <v>280</v>
      </c>
      <c r="B127" s="82"/>
      <c r="C127" s="82"/>
      <c r="D127" s="82"/>
      <c r="E127" s="82"/>
      <c r="F127" s="82"/>
      <c r="G127" s="82"/>
      <c r="H127" s="83"/>
    </row>
    <row r="128" spans="1:8" ht="183" customHeight="1" x14ac:dyDescent="0.25">
      <c r="A128" s="7">
        <v>101</v>
      </c>
      <c r="B128" s="24" t="s">
        <v>233</v>
      </c>
      <c r="C128" s="9" t="s">
        <v>297</v>
      </c>
      <c r="D128" s="10" t="s">
        <v>111</v>
      </c>
      <c r="E128" s="11">
        <v>24</v>
      </c>
      <c r="F128" s="11">
        <v>1</v>
      </c>
      <c r="G128" s="40">
        <v>830</v>
      </c>
      <c r="H128" s="12">
        <f>G128*E128</f>
        <v>19920</v>
      </c>
    </row>
    <row r="129" spans="1:8" ht="162" customHeight="1" x14ac:dyDescent="0.25">
      <c r="A129" s="7">
        <v>102</v>
      </c>
      <c r="B129" s="24" t="s">
        <v>117</v>
      </c>
      <c r="C129" s="9" t="s">
        <v>234</v>
      </c>
      <c r="D129" s="29" t="s">
        <v>113</v>
      </c>
      <c r="E129" s="20">
        <v>111</v>
      </c>
      <c r="F129" s="11" t="s">
        <v>69</v>
      </c>
      <c r="G129" s="40">
        <v>89</v>
      </c>
      <c r="H129" s="12">
        <f>G129*E129</f>
        <v>9879</v>
      </c>
    </row>
    <row r="130" spans="1:8" ht="180" customHeight="1" x14ac:dyDescent="0.25">
      <c r="A130" s="7">
        <v>103</v>
      </c>
      <c r="B130" s="24" t="s">
        <v>112</v>
      </c>
      <c r="C130" s="30" t="s">
        <v>298</v>
      </c>
      <c r="D130" s="10" t="s">
        <v>111</v>
      </c>
      <c r="E130" s="11">
        <v>12</v>
      </c>
      <c r="F130" s="11">
        <v>1</v>
      </c>
      <c r="G130" s="40">
        <v>2816.67</v>
      </c>
      <c r="H130" s="12">
        <f>G130*E130</f>
        <v>33800.04</v>
      </c>
    </row>
    <row r="131" spans="1:8" ht="156.75" customHeight="1" x14ac:dyDescent="0.25">
      <c r="A131" s="21">
        <v>104</v>
      </c>
      <c r="B131" s="8" t="s">
        <v>116</v>
      </c>
      <c r="C131" s="9" t="s">
        <v>235</v>
      </c>
      <c r="D131" s="10" t="s">
        <v>113</v>
      </c>
      <c r="E131" s="20">
        <v>58</v>
      </c>
      <c r="F131" s="11" t="s">
        <v>69</v>
      </c>
      <c r="G131" s="40">
        <v>281.67</v>
      </c>
      <c r="H131" s="31">
        <f>G131*E131</f>
        <v>16336.86</v>
      </c>
    </row>
    <row r="132" spans="1:8" ht="12.75" x14ac:dyDescent="0.25">
      <c r="A132" s="67" t="s">
        <v>256</v>
      </c>
      <c r="B132" s="67"/>
      <c r="C132" s="67"/>
      <c r="D132" s="67"/>
      <c r="E132" s="67"/>
      <c r="F132" s="67"/>
      <c r="G132" s="67"/>
      <c r="H132" s="12">
        <f>SUM(H128:H131)</f>
        <v>79935.899999999994</v>
      </c>
    </row>
    <row r="133" spans="1:8" ht="12.75" x14ac:dyDescent="0.25"/>
    <row r="134" spans="1:8" ht="12.75" customHeight="1" x14ac:dyDescent="0.25">
      <c r="A134" s="67" t="s">
        <v>251</v>
      </c>
      <c r="B134" s="67"/>
      <c r="C134" s="67"/>
      <c r="D134" s="67"/>
      <c r="E134" s="67"/>
      <c r="F134" s="67"/>
      <c r="G134" s="67"/>
      <c r="H134" s="67"/>
    </row>
    <row r="135" spans="1:8" ht="33" customHeight="1" x14ac:dyDescent="0.25">
      <c r="A135" s="32" t="s">
        <v>64</v>
      </c>
      <c r="B135" s="33" t="s">
        <v>65</v>
      </c>
      <c r="C135" s="58" t="s">
        <v>118</v>
      </c>
      <c r="D135" s="58"/>
      <c r="E135" s="58"/>
      <c r="F135" s="58"/>
      <c r="G135" s="58"/>
      <c r="H135" s="2" t="s">
        <v>259</v>
      </c>
    </row>
    <row r="136" spans="1:8" ht="50.1" customHeight="1" x14ac:dyDescent="0.25">
      <c r="A136" s="76">
        <v>105</v>
      </c>
      <c r="B136" s="77" t="s">
        <v>250</v>
      </c>
      <c r="C136" s="78" t="s">
        <v>293</v>
      </c>
      <c r="D136" s="78"/>
      <c r="E136" s="78"/>
      <c r="F136" s="78"/>
      <c r="G136" s="78"/>
      <c r="H136" s="79">
        <v>100000</v>
      </c>
    </row>
    <row r="137" spans="1:8" ht="147" customHeight="1" x14ac:dyDescent="0.25">
      <c r="A137" s="76"/>
      <c r="B137" s="77"/>
      <c r="C137" s="78"/>
      <c r="D137" s="78"/>
      <c r="E137" s="78"/>
      <c r="F137" s="78"/>
      <c r="G137" s="78"/>
      <c r="H137" s="79"/>
    </row>
    <row r="138" spans="1:8" ht="12.75" x14ac:dyDescent="0.25">
      <c r="A138" s="71" t="s">
        <v>254</v>
      </c>
      <c r="B138" s="71"/>
      <c r="C138" s="71"/>
      <c r="D138" s="71"/>
      <c r="E138" s="71"/>
      <c r="F138" s="71"/>
      <c r="G138" s="71"/>
      <c r="H138" s="71"/>
    </row>
    <row r="139" spans="1:8" ht="12.75" x14ac:dyDescent="0.25">
      <c r="A139" s="72" t="s">
        <v>252</v>
      </c>
      <c r="B139" s="72"/>
      <c r="C139" s="72"/>
      <c r="D139" s="72"/>
      <c r="E139" s="72"/>
      <c r="F139" s="72"/>
      <c r="G139" s="43">
        <v>0.1</v>
      </c>
      <c r="H139" s="34">
        <f>$H$136*G139</f>
        <v>10000</v>
      </c>
    </row>
    <row r="140" spans="1:8" ht="12.75" customHeight="1" x14ac:dyDescent="0.25">
      <c r="A140" s="73" t="s">
        <v>236</v>
      </c>
      <c r="B140" s="73"/>
      <c r="C140" s="73"/>
      <c r="D140" s="73">
        <v>0.03</v>
      </c>
      <c r="E140" s="73" t="e">
        <f>D140*#REF!</f>
        <v>#REF!</v>
      </c>
      <c r="F140" s="73"/>
      <c r="G140" s="43">
        <v>0.03</v>
      </c>
      <c r="H140" s="34">
        <f>$H$136*G140</f>
        <v>3000</v>
      </c>
    </row>
    <row r="141" spans="1:8" ht="12.75" customHeight="1" x14ac:dyDescent="0.25">
      <c r="A141" s="74" t="s">
        <v>237</v>
      </c>
      <c r="B141" s="74"/>
      <c r="C141" s="74"/>
      <c r="D141" s="74">
        <v>0</v>
      </c>
      <c r="E141" s="74" t="e">
        <f>D141*#REF!</f>
        <v>#REF!</v>
      </c>
      <c r="F141" s="74"/>
      <c r="G141" s="43">
        <v>0</v>
      </c>
      <c r="H141" s="34">
        <f>$H$136*G141</f>
        <v>0</v>
      </c>
    </row>
    <row r="142" spans="1:8" ht="12.75" x14ac:dyDescent="0.25">
      <c r="A142" s="75" t="s">
        <v>253</v>
      </c>
      <c r="B142" s="75"/>
      <c r="C142" s="75"/>
      <c r="D142" s="75">
        <f>SUM(D139:D141)</f>
        <v>0.03</v>
      </c>
      <c r="E142" s="75" t="e">
        <f>SUM(E139:F141)</f>
        <v>#REF!</v>
      </c>
      <c r="F142" s="75"/>
      <c r="G142" s="42">
        <f>SUM(G139:G141)</f>
        <v>0.13</v>
      </c>
      <c r="H142" s="34">
        <f>SUM(H139:I141)</f>
        <v>13000</v>
      </c>
    </row>
    <row r="143" spans="1:8" ht="12.75" x14ac:dyDescent="0.25">
      <c r="A143" s="71" t="s">
        <v>240</v>
      </c>
      <c r="B143" s="71"/>
      <c r="C143" s="71"/>
      <c r="D143" s="71"/>
      <c r="E143" s="71"/>
      <c r="F143" s="71"/>
      <c r="G143" s="71"/>
      <c r="H143" s="71"/>
    </row>
    <row r="144" spans="1:8" ht="12.75" x14ac:dyDescent="0.25">
      <c r="A144" s="72" t="s">
        <v>255</v>
      </c>
      <c r="B144" s="72"/>
      <c r="C144" s="72"/>
      <c r="D144" s="72"/>
      <c r="E144" s="72"/>
      <c r="F144" s="72"/>
      <c r="G144" s="41">
        <v>0.05</v>
      </c>
      <c r="H144" s="34">
        <f>($H$136+$H$142)*G144</f>
        <v>5650</v>
      </c>
    </row>
    <row r="145" spans="1:8" ht="12.75" x14ac:dyDescent="0.25">
      <c r="A145" s="73" t="s">
        <v>238</v>
      </c>
      <c r="B145" s="73"/>
      <c r="C145" s="73"/>
      <c r="D145" s="73"/>
      <c r="E145" s="73"/>
      <c r="F145" s="73"/>
      <c r="G145" s="41">
        <v>1.6500000000000001E-2</v>
      </c>
      <c r="H145" s="34">
        <f>($H$136+$H$142)*G145</f>
        <v>1864.5</v>
      </c>
    </row>
    <row r="146" spans="1:8" ht="12.75" x14ac:dyDescent="0.25">
      <c r="A146" s="74" t="s">
        <v>239</v>
      </c>
      <c r="B146" s="74"/>
      <c r="C146" s="74"/>
      <c r="D146" s="74"/>
      <c r="E146" s="74"/>
      <c r="F146" s="74"/>
      <c r="G146" s="41">
        <v>7.5999999999999998E-2</v>
      </c>
      <c r="H146" s="34">
        <f>($H$136+$H$142)*G146</f>
        <v>8588</v>
      </c>
    </row>
    <row r="147" spans="1:8" ht="12.75" x14ac:dyDescent="0.25">
      <c r="A147" s="75" t="s">
        <v>253</v>
      </c>
      <c r="B147" s="75"/>
      <c r="C147" s="75"/>
      <c r="D147" s="75"/>
      <c r="E147" s="75"/>
      <c r="F147" s="75"/>
      <c r="G147" s="35">
        <f>SUM(G144:G146)</f>
        <v>0.14250000000000002</v>
      </c>
      <c r="H147" s="34">
        <f>SUM(H144:H146)</f>
        <v>16102.5</v>
      </c>
    </row>
    <row r="148" spans="1:8" ht="12.75" customHeight="1" x14ac:dyDescent="0.25">
      <c r="A148" s="71" t="s">
        <v>257</v>
      </c>
      <c r="B148" s="71"/>
      <c r="C148" s="71"/>
      <c r="D148" s="71"/>
      <c r="E148" s="71"/>
      <c r="F148" s="71"/>
      <c r="G148" s="71"/>
      <c r="H148" s="36">
        <f>SUM(H147+H142+H136)</f>
        <v>129102.5</v>
      </c>
    </row>
    <row r="149" spans="1:8" ht="12.75" x14ac:dyDescent="0.25"/>
    <row r="150" spans="1:8" ht="12.75" customHeight="1" x14ac:dyDescent="0.25">
      <c r="A150" s="68" t="s">
        <v>262</v>
      </c>
      <c r="B150" s="69"/>
      <c r="C150" s="69"/>
      <c r="D150" s="69"/>
      <c r="E150" s="69"/>
      <c r="F150" s="69"/>
      <c r="G150" s="69"/>
      <c r="H150" s="70"/>
    </row>
    <row r="151" spans="1:8" ht="12.75" x14ac:dyDescent="0.25">
      <c r="A151" s="59" t="s">
        <v>260</v>
      </c>
      <c r="B151" s="60"/>
      <c r="C151" s="60"/>
      <c r="D151" s="60"/>
      <c r="E151" s="60"/>
      <c r="F151" s="60"/>
      <c r="G151" s="60"/>
      <c r="H151" s="61"/>
    </row>
    <row r="152" spans="1:8" ht="15" customHeight="1" x14ac:dyDescent="0.25">
      <c r="A152" s="37"/>
      <c r="B152" s="62" t="s">
        <v>261</v>
      </c>
      <c r="C152" s="62"/>
      <c r="D152" s="62"/>
      <c r="E152" s="62"/>
      <c r="F152" s="62"/>
      <c r="G152" s="62"/>
      <c r="H152" s="63"/>
    </row>
    <row r="153" spans="1:8" ht="31.5" customHeight="1" x14ac:dyDescent="0.25">
      <c r="A153" s="32" t="s">
        <v>64</v>
      </c>
      <c r="B153" s="33" t="s">
        <v>65</v>
      </c>
      <c r="C153" s="58" t="s">
        <v>118</v>
      </c>
      <c r="D153" s="58"/>
      <c r="E153" s="58"/>
      <c r="F153" s="58"/>
      <c r="G153" s="58"/>
      <c r="H153" s="2" t="s">
        <v>249</v>
      </c>
    </row>
    <row r="154" spans="1:8" ht="96" customHeight="1" x14ac:dyDescent="0.25">
      <c r="A154" s="7">
        <v>106</v>
      </c>
      <c r="B154" s="8" t="s">
        <v>258</v>
      </c>
      <c r="C154" s="64" t="s">
        <v>284</v>
      </c>
      <c r="D154" s="65"/>
      <c r="E154" s="65"/>
      <c r="F154" s="66"/>
      <c r="G154" s="38">
        <v>0.03</v>
      </c>
      <c r="H154" s="12">
        <f>SUM(H97+H25)*G154</f>
        <v>13337.8236</v>
      </c>
    </row>
    <row r="155" spans="1:8" ht="12.75" x14ac:dyDescent="0.25"/>
    <row r="156" spans="1:8" ht="12.75" x14ac:dyDescent="0.25">
      <c r="A156" s="67" t="s">
        <v>263</v>
      </c>
      <c r="B156" s="67"/>
      <c r="C156" s="67"/>
      <c r="D156" s="67"/>
      <c r="E156" s="67"/>
      <c r="F156" s="67"/>
      <c r="G156" s="67"/>
      <c r="H156" s="67"/>
    </row>
    <row r="157" spans="1:8" ht="12.75" x14ac:dyDescent="0.25">
      <c r="A157" s="32" t="s">
        <v>266</v>
      </c>
      <c r="B157" s="58" t="s">
        <v>278</v>
      </c>
      <c r="C157" s="58"/>
      <c r="D157" s="58"/>
      <c r="E157" s="58"/>
      <c r="F157" s="58"/>
      <c r="G157" s="57"/>
      <c r="H157" s="57"/>
    </row>
    <row r="158" spans="1:8" ht="12.75" x14ac:dyDescent="0.25">
      <c r="A158" s="24" t="s">
        <v>267</v>
      </c>
      <c r="B158" s="50" t="s">
        <v>73</v>
      </c>
      <c r="C158" s="50"/>
      <c r="D158" s="50"/>
      <c r="E158" s="50"/>
      <c r="F158" s="50"/>
      <c r="G158" s="49">
        <f>H15</f>
        <v>273564.84999999998</v>
      </c>
      <c r="H158" s="49"/>
    </row>
    <row r="159" spans="1:8" ht="12.75" x14ac:dyDescent="0.25">
      <c r="A159" s="24" t="s">
        <v>268</v>
      </c>
      <c r="B159" s="50" t="s">
        <v>79</v>
      </c>
      <c r="C159" s="50"/>
      <c r="D159" s="50"/>
      <c r="E159" s="50"/>
      <c r="F159" s="50"/>
      <c r="G159" s="49">
        <f>H25</f>
        <v>354459.87</v>
      </c>
      <c r="H159" s="49"/>
    </row>
    <row r="160" spans="1:8" ht="12.75" x14ac:dyDescent="0.25">
      <c r="A160" s="24" t="s">
        <v>269</v>
      </c>
      <c r="B160" s="50" t="s">
        <v>77</v>
      </c>
      <c r="C160" s="50"/>
      <c r="D160" s="50"/>
      <c r="E160" s="50"/>
      <c r="F160" s="50"/>
      <c r="G160" s="49">
        <f>H61</f>
        <v>389638.60000000003</v>
      </c>
      <c r="H160" s="49"/>
    </row>
    <row r="161" spans="1:19" ht="12.75" x14ac:dyDescent="0.25">
      <c r="A161" s="24" t="s">
        <v>270</v>
      </c>
      <c r="B161" s="50" t="s">
        <v>75</v>
      </c>
      <c r="C161" s="50"/>
      <c r="D161" s="50"/>
      <c r="E161" s="50"/>
      <c r="F161" s="50"/>
      <c r="G161" s="49">
        <f>H76</f>
        <v>33082.160000000003</v>
      </c>
      <c r="H161" s="49"/>
    </row>
    <row r="162" spans="1:19" ht="12.75" x14ac:dyDescent="0.25">
      <c r="A162" s="24" t="s">
        <v>271</v>
      </c>
      <c r="B162" s="50" t="s">
        <v>74</v>
      </c>
      <c r="C162" s="50"/>
      <c r="D162" s="50"/>
      <c r="E162" s="50"/>
      <c r="F162" s="50"/>
      <c r="G162" s="49">
        <f>H83</f>
        <v>73316</v>
      </c>
      <c r="H162" s="49"/>
    </row>
    <row r="163" spans="1:19" ht="12.75" x14ac:dyDescent="0.25">
      <c r="A163" s="24" t="s">
        <v>272</v>
      </c>
      <c r="B163" s="50" t="s">
        <v>80</v>
      </c>
      <c r="C163" s="50"/>
      <c r="D163" s="50"/>
      <c r="E163" s="50"/>
      <c r="F163" s="50"/>
      <c r="G163" s="49">
        <f>H88</f>
        <v>7926.8</v>
      </c>
      <c r="H163" s="49"/>
    </row>
    <row r="164" spans="1:19" ht="12.75" customHeight="1" x14ac:dyDescent="0.25">
      <c r="A164" s="24" t="s">
        <v>273</v>
      </c>
      <c r="B164" s="50" t="s">
        <v>76</v>
      </c>
      <c r="C164" s="50"/>
      <c r="D164" s="50"/>
      <c r="E164" s="50"/>
      <c r="F164" s="50"/>
      <c r="G164" s="49">
        <f>H97</f>
        <v>90134.25</v>
      </c>
      <c r="H164" s="49"/>
    </row>
    <row r="165" spans="1:19" ht="12.75" x14ac:dyDescent="0.25">
      <c r="A165" s="24" t="s">
        <v>274</v>
      </c>
      <c r="B165" s="54" t="s">
        <v>78</v>
      </c>
      <c r="C165" s="55"/>
      <c r="D165" s="55"/>
      <c r="E165" s="55"/>
      <c r="F165" s="56"/>
      <c r="G165" s="49">
        <f>H125</f>
        <v>1737337.05</v>
      </c>
      <c r="H165" s="49"/>
    </row>
    <row r="166" spans="1:19" ht="12.75" x14ac:dyDescent="0.25">
      <c r="A166" s="24" t="s">
        <v>275</v>
      </c>
      <c r="B166" s="51" t="s">
        <v>279</v>
      </c>
      <c r="C166" s="52"/>
      <c r="D166" s="52"/>
      <c r="E166" s="52"/>
      <c r="F166" s="53"/>
      <c r="G166" s="49">
        <f>H132</f>
        <v>79935.899999999994</v>
      </c>
      <c r="H166" s="49"/>
    </row>
    <row r="167" spans="1:19" ht="12.75" x14ac:dyDescent="0.25">
      <c r="A167" s="24" t="s">
        <v>276</v>
      </c>
      <c r="B167" s="50" t="s">
        <v>59</v>
      </c>
      <c r="C167" s="50"/>
      <c r="D167" s="50"/>
      <c r="E167" s="50"/>
      <c r="F167" s="50"/>
      <c r="G167" s="49">
        <f>H132</f>
        <v>79935.899999999994</v>
      </c>
      <c r="H167" s="49"/>
    </row>
    <row r="168" spans="1:19" ht="12.75" x14ac:dyDescent="0.25">
      <c r="A168" s="24" t="s">
        <v>277</v>
      </c>
      <c r="B168" s="50" t="s">
        <v>281</v>
      </c>
      <c r="C168" s="50"/>
      <c r="D168" s="50"/>
      <c r="E168" s="50"/>
      <c r="F168" s="50"/>
      <c r="G168" s="49">
        <f>H154</f>
        <v>13337.8236</v>
      </c>
      <c r="H168" s="49"/>
    </row>
    <row r="169" spans="1:19" ht="12.75" x14ac:dyDescent="0.25"/>
    <row r="170" spans="1:19" ht="12.75" customHeight="1" x14ac:dyDescent="0.25">
      <c r="A170" s="44" t="s">
        <v>282</v>
      </c>
      <c r="B170" s="44"/>
      <c r="C170" s="44"/>
      <c r="D170" s="44"/>
      <c r="E170" s="44"/>
      <c r="F170" s="44"/>
      <c r="G170" s="46">
        <f>SUM(G158:H168)</f>
        <v>3132669.2035999997</v>
      </c>
      <c r="H170" s="46"/>
    </row>
    <row r="171" spans="1:19" s="13" customFormat="1" ht="12.75" x14ac:dyDescent="0.25">
      <c r="A171" s="45"/>
      <c r="B171" s="45"/>
      <c r="C171" s="45"/>
      <c r="D171" s="45"/>
      <c r="E171" s="45"/>
      <c r="F171" s="45"/>
      <c r="G171" s="47"/>
      <c r="H171" s="47"/>
      <c r="I171" s="1"/>
      <c r="J171" s="1"/>
      <c r="K171" s="1"/>
      <c r="L171" s="1"/>
      <c r="M171" s="1"/>
      <c r="N171" s="1"/>
      <c r="O171" s="1"/>
      <c r="P171" s="1"/>
      <c r="Q171" s="1"/>
      <c r="R171" s="1"/>
      <c r="S171" s="1"/>
    </row>
    <row r="172" spans="1:19" s="13" customFormat="1" ht="12.75" x14ac:dyDescent="0.25">
      <c r="B172" s="14"/>
      <c r="C172" s="15"/>
      <c r="D172" s="1"/>
      <c r="E172" s="1"/>
      <c r="F172" s="1"/>
      <c r="G172" s="16"/>
      <c r="I172" s="1"/>
      <c r="J172" s="1"/>
      <c r="K172" s="1"/>
      <c r="L172" s="1"/>
      <c r="M172" s="1"/>
      <c r="N172" s="1"/>
      <c r="O172" s="1"/>
      <c r="P172" s="1"/>
      <c r="Q172" s="1"/>
      <c r="R172" s="1"/>
      <c r="S172" s="1"/>
    </row>
    <row r="173" spans="1:19" s="13" customFormat="1" ht="12.75" x14ac:dyDescent="0.25">
      <c r="B173" s="14"/>
      <c r="C173" s="15"/>
      <c r="D173" s="1"/>
      <c r="E173" s="1"/>
      <c r="F173" s="1"/>
      <c r="G173" s="16"/>
      <c r="I173" s="1"/>
      <c r="J173" s="1"/>
      <c r="K173" s="1"/>
      <c r="L173" s="1"/>
      <c r="M173" s="1"/>
      <c r="N173" s="1"/>
      <c r="O173" s="1"/>
      <c r="P173" s="1"/>
      <c r="Q173" s="1"/>
      <c r="R173" s="1"/>
      <c r="S173" s="1"/>
    </row>
    <row r="174" spans="1:19" s="13" customFormat="1" ht="12.75" x14ac:dyDescent="0.25">
      <c r="B174" s="14"/>
      <c r="C174" s="15"/>
      <c r="D174" s="1"/>
      <c r="E174" s="1"/>
      <c r="F174" s="1"/>
      <c r="G174" s="16"/>
      <c r="I174" s="1"/>
      <c r="J174" s="1"/>
      <c r="K174" s="1"/>
      <c r="L174" s="1"/>
      <c r="M174" s="1"/>
      <c r="N174" s="1"/>
      <c r="O174" s="1"/>
      <c r="P174" s="1"/>
      <c r="Q174" s="1"/>
      <c r="R174" s="1"/>
      <c r="S174" s="1"/>
    </row>
    <row r="175" spans="1:19" s="13" customFormat="1" ht="12.75" x14ac:dyDescent="0.25">
      <c r="B175" s="14"/>
      <c r="C175" s="15"/>
      <c r="D175" s="1"/>
      <c r="E175" s="1"/>
      <c r="F175" s="1"/>
      <c r="G175" s="16"/>
      <c r="I175" s="1"/>
      <c r="J175" s="1"/>
      <c r="K175" s="1"/>
      <c r="L175" s="1"/>
      <c r="M175" s="1"/>
      <c r="N175" s="1"/>
      <c r="O175" s="1"/>
      <c r="P175" s="1"/>
      <c r="Q175" s="1"/>
      <c r="R175" s="1"/>
      <c r="S175" s="1"/>
    </row>
    <row r="176" spans="1:19" s="13" customFormat="1" ht="12.75" x14ac:dyDescent="0.25">
      <c r="B176" s="14"/>
      <c r="C176" s="15"/>
      <c r="D176" s="1"/>
      <c r="E176" s="1"/>
      <c r="F176" s="1"/>
      <c r="G176" s="16"/>
      <c r="I176" s="1"/>
      <c r="J176" s="1"/>
      <c r="K176" s="1"/>
      <c r="L176" s="1"/>
      <c r="M176" s="1"/>
      <c r="N176" s="1"/>
      <c r="O176" s="1"/>
      <c r="P176" s="1"/>
      <c r="Q176" s="1"/>
      <c r="R176" s="1"/>
      <c r="S176" s="1"/>
    </row>
    <row r="177" spans="2:19" s="13" customFormat="1" ht="12.75" x14ac:dyDescent="0.25">
      <c r="B177" s="14"/>
      <c r="C177" s="15"/>
      <c r="D177" s="1"/>
      <c r="E177" s="1"/>
      <c r="F177" s="1"/>
      <c r="G177" s="16"/>
      <c r="I177" s="1"/>
      <c r="J177" s="1"/>
      <c r="K177" s="1"/>
      <c r="L177" s="1"/>
      <c r="M177" s="1"/>
      <c r="N177" s="1"/>
      <c r="O177" s="1"/>
      <c r="P177" s="1"/>
      <c r="Q177" s="1"/>
      <c r="R177" s="1"/>
      <c r="S177" s="1"/>
    </row>
    <row r="178" spans="2:19" s="13" customFormat="1" ht="12.75" x14ac:dyDescent="0.25">
      <c r="B178" s="14"/>
      <c r="C178" s="15"/>
      <c r="D178" s="1"/>
      <c r="E178" s="1"/>
      <c r="F178" s="1"/>
      <c r="G178" s="16"/>
      <c r="I178" s="1"/>
      <c r="J178" s="1"/>
      <c r="K178" s="1"/>
      <c r="L178" s="1"/>
      <c r="M178" s="1"/>
      <c r="N178" s="1"/>
      <c r="O178" s="1"/>
      <c r="P178" s="1"/>
      <c r="Q178" s="1"/>
      <c r="R178" s="1"/>
      <c r="S178" s="1"/>
    </row>
    <row r="179" spans="2:19" s="13" customFormat="1" ht="12.75" x14ac:dyDescent="0.25">
      <c r="B179" s="14"/>
      <c r="C179" s="15"/>
      <c r="D179" s="1"/>
      <c r="E179" s="1"/>
      <c r="F179" s="1"/>
      <c r="G179" s="16"/>
      <c r="I179" s="1"/>
      <c r="J179" s="1"/>
      <c r="K179" s="1"/>
      <c r="L179" s="1"/>
      <c r="M179" s="1"/>
      <c r="N179" s="1"/>
      <c r="O179" s="1"/>
      <c r="P179" s="1"/>
      <c r="Q179" s="1"/>
      <c r="R179" s="1"/>
      <c r="S179" s="1"/>
    </row>
    <row r="180" spans="2:19" s="13" customFormat="1" ht="12.75" x14ac:dyDescent="0.25">
      <c r="B180" s="14"/>
      <c r="C180" s="15"/>
      <c r="D180" s="1"/>
      <c r="E180" s="1"/>
      <c r="F180" s="1"/>
      <c r="G180" s="16"/>
      <c r="I180" s="1"/>
      <c r="J180" s="1"/>
      <c r="K180" s="1"/>
      <c r="L180" s="1"/>
      <c r="M180" s="1"/>
      <c r="N180" s="1"/>
      <c r="O180" s="1"/>
      <c r="P180" s="1"/>
      <c r="Q180" s="1"/>
      <c r="R180" s="1"/>
      <c r="S180" s="1"/>
    </row>
    <row r="181" spans="2:19" s="13" customFormat="1" ht="12.75" x14ac:dyDescent="0.25">
      <c r="B181" s="14"/>
      <c r="C181" s="15"/>
      <c r="D181" s="1"/>
      <c r="E181" s="1"/>
      <c r="F181" s="1"/>
      <c r="G181" s="16"/>
      <c r="I181" s="1"/>
      <c r="J181" s="1"/>
      <c r="K181" s="1"/>
      <c r="L181" s="1"/>
      <c r="M181" s="1"/>
      <c r="N181" s="1"/>
      <c r="O181" s="1"/>
      <c r="P181" s="1"/>
      <c r="Q181" s="1"/>
      <c r="R181" s="1"/>
      <c r="S181" s="1"/>
    </row>
    <row r="182" spans="2:19" s="13" customFormat="1" ht="12.75" x14ac:dyDescent="0.25">
      <c r="B182" s="14"/>
      <c r="C182" s="15"/>
      <c r="D182" s="1"/>
      <c r="E182" s="1"/>
      <c r="F182" s="1"/>
      <c r="G182" s="16"/>
      <c r="I182" s="1"/>
      <c r="J182" s="1"/>
      <c r="K182" s="1"/>
      <c r="L182" s="1"/>
      <c r="M182" s="1"/>
      <c r="N182" s="1"/>
      <c r="O182" s="1"/>
      <c r="P182" s="1"/>
      <c r="Q182" s="1"/>
      <c r="R182" s="1"/>
      <c r="S182" s="1"/>
    </row>
    <row r="183" spans="2:19" s="13" customFormat="1" ht="12.75" x14ac:dyDescent="0.25">
      <c r="B183" s="14"/>
      <c r="C183" s="15"/>
      <c r="D183" s="1"/>
      <c r="E183" s="1"/>
      <c r="F183" s="1"/>
      <c r="G183" s="16"/>
      <c r="I183" s="1"/>
      <c r="J183" s="1"/>
      <c r="K183" s="1"/>
      <c r="L183" s="1"/>
      <c r="M183" s="1"/>
      <c r="N183" s="1"/>
      <c r="O183" s="1"/>
      <c r="P183" s="1"/>
      <c r="Q183" s="1"/>
      <c r="R183" s="1"/>
      <c r="S183" s="1"/>
    </row>
    <row r="184" spans="2:19" s="13" customFormat="1" ht="12.75" x14ac:dyDescent="0.25">
      <c r="B184" s="14"/>
      <c r="C184" s="15"/>
      <c r="D184" s="1"/>
      <c r="E184" s="1"/>
      <c r="F184" s="1"/>
      <c r="G184" s="16"/>
      <c r="I184" s="1"/>
      <c r="J184" s="1"/>
      <c r="K184" s="1"/>
      <c r="L184" s="1"/>
      <c r="M184" s="1"/>
      <c r="N184" s="1"/>
      <c r="O184" s="1"/>
      <c r="P184" s="1"/>
      <c r="Q184" s="1"/>
      <c r="R184" s="1"/>
      <c r="S184" s="1"/>
    </row>
    <row r="185" spans="2:19" s="13" customFormat="1" ht="12.75" x14ac:dyDescent="0.25">
      <c r="B185" s="14"/>
      <c r="C185" s="15"/>
      <c r="D185" s="1"/>
      <c r="E185" s="1"/>
      <c r="F185" s="1"/>
      <c r="G185" s="16"/>
      <c r="I185" s="1"/>
      <c r="J185" s="1"/>
      <c r="K185" s="1"/>
      <c r="L185" s="1"/>
      <c r="M185" s="1"/>
      <c r="N185" s="1"/>
      <c r="O185" s="1"/>
      <c r="P185" s="1"/>
      <c r="Q185" s="1"/>
      <c r="R185" s="1"/>
      <c r="S185" s="1"/>
    </row>
    <row r="186" spans="2:19" s="13" customFormat="1" ht="12.75" x14ac:dyDescent="0.25">
      <c r="B186" s="14"/>
      <c r="C186" s="15"/>
      <c r="D186" s="1"/>
      <c r="E186" s="1"/>
      <c r="F186" s="1"/>
      <c r="G186" s="16"/>
      <c r="I186" s="1"/>
      <c r="J186" s="1"/>
      <c r="K186" s="1"/>
      <c r="L186" s="1"/>
      <c r="M186" s="1"/>
      <c r="N186" s="1"/>
      <c r="O186" s="1"/>
      <c r="P186" s="1"/>
      <c r="Q186" s="1"/>
      <c r="R186" s="1"/>
      <c r="S186" s="1"/>
    </row>
    <row r="187" spans="2:19" s="13" customFormat="1" ht="12.75" x14ac:dyDescent="0.25">
      <c r="B187" s="14"/>
      <c r="C187" s="15"/>
      <c r="D187" s="1"/>
      <c r="E187" s="1"/>
      <c r="F187" s="1"/>
      <c r="G187" s="16"/>
      <c r="I187" s="1"/>
      <c r="J187" s="1"/>
      <c r="K187" s="1"/>
      <c r="L187" s="1"/>
      <c r="M187" s="1"/>
      <c r="N187" s="1"/>
      <c r="O187" s="1"/>
      <c r="P187" s="1"/>
      <c r="Q187" s="1"/>
      <c r="R187" s="1"/>
      <c r="S187" s="1"/>
    </row>
    <row r="188" spans="2:19" s="13" customFormat="1" ht="12.75" x14ac:dyDescent="0.25">
      <c r="B188" s="14"/>
      <c r="C188" s="15"/>
      <c r="D188" s="1"/>
      <c r="E188" s="1"/>
      <c r="F188" s="1"/>
      <c r="G188" s="16"/>
      <c r="I188" s="1"/>
      <c r="J188" s="1"/>
      <c r="K188" s="1"/>
      <c r="L188" s="1"/>
      <c r="M188" s="1"/>
      <c r="N188" s="1"/>
      <c r="O188" s="1"/>
      <c r="P188" s="1"/>
      <c r="Q188" s="1"/>
      <c r="R188" s="1"/>
      <c r="S188" s="1"/>
    </row>
    <row r="189" spans="2:19" s="13" customFormat="1" ht="12.75" x14ac:dyDescent="0.25">
      <c r="B189" s="14"/>
      <c r="C189" s="15"/>
      <c r="D189" s="1"/>
      <c r="E189" s="1"/>
      <c r="F189" s="1"/>
      <c r="G189" s="16"/>
      <c r="I189" s="1"/>
      <c r="J189" s="1"/>
      <c r="K189" s="1"/>
      <c r="L189" s="1"/>
      <c r="M189" s="1"/>
      <c r="N189" s="1"/>
      <c r="O189" s="1"/>
      <c r="P189" s="1"/>
      <c r="Q189" s="1"/>
      <c r="R189" s="1"/>
      <c r="S189" s="1"/>
    </row>
    <row r="190" spans="2:19" s="13" customFormat="1" ht="12.75" x14ac:dyDescent="0.25">
      <c r="B190" s="14"/>
      <c r="C190" s="15"/>
      <c r="D190" s="1"/>
      <c r="E190" s="1"/>
      <c r="F190" s="1"/>
      <c r="G190" s="16"/>
      <c r="I190" s="1"/>
      <c r="J190" s="1"/>
      <c r="K190" s="1"/>
      <c r="L190" s="1"/>
      <c r="M190" s="1"/>
      <c r="N190" s="1"/>
      <c r="O190" s="1"/>
      <c r="P190" s="1"/>
      <c r="Q190" s="1"/>
      <c r="R190" s="1"/>
      <c r="S190" s="1"/>
    </row>
    <row r="191" spans="2:19" s="13" customFormat="1" ht="12.75" x14ac:dyDescent="0.25">
      <c r="B191" s="14"/>
      <c r="C191" s="15"/>
      <c r="D191" s="1"/>
      <c r="E191" s="1"/>
      <c r="F191" s="1"/>
      <c r="G191" s="16"/>
      <c r="I191" s="1"/>
      <c r="J191" s="1"/>
      <c r="K191" s="1"/>
      <c r="L191" s="1"/>
      <c r="M191" s="1"/>
      <c r="N191" s="1"/>
      <c r="O191" s="1"/>
      <c r="P191" s="1"/>
      <c r="Q191" s="1"/>
      <c r="R191" s="1"/>
      <c r="S191" s="1"/>
    </row>
    <row r="192" spans="2:19" s="13" customFormat="1" ht="12.75" x14ac:dyDescent="0.25">
      <c r="B192" s="14"/>
      <c r="C192" s="15"/>
      <c r="D192" s="1"/>
      <c r="E192" s="1"/>
      <c r="F192" s="1"/>
      <c r="G192" s="16"/>
      <c r="I192" s="1"/>
      <c r="J192" s="1"/>
      <c r="K192" s="1"/>
      <c r="L192" s="1"/>
      <c r="M192" s="1"/>
      <c r="N192" s="1"/>
      <c r="O192" s="1"/>
      <c r="P192" s="1"/>
      <c r="Q192" s="1"/>
      <c r="R192" s="1"/>
      <c r="S192" s="1"/>
    </row>
    <row r="193" spans="2:19" s="13" customFormat="1" ht="12.75" x14ac:dyDescent="0.25">
      <c r="B193" s="14"/>
      <c r="C193" s="15"/>
      <c r="D193" s="1"/>
      <c r="E193" s="1"/>
      <c r="F193" s="1"/>
      <c r="G193" s="16"/>
      <c r="I193" s="1"/>
      <c r="J193" s="1"/>
      <c r="K193" s="1"/>
      <c r="L193" s="1"/>
      <c r="M193" s="1"/>
      <c r="N193" s="1"/>
      <c r="O193" s="1"/>
      <c r="P193" s="1"/>
      <c r="Q193" s="1"/>
      <c r="R193" s="1"/>
      <c r="S193" s="1"/>
    </row>
    <row r="194" spans="2:19" s="13" customFormat="1" ht="12.75" x14ac:dyDescent="0.25">
      <c r="B194" s="14"/>
      <c r="C194" s="15"/>
      <c r="D194" s="1"/>
      <c r="E194" s="1"/>
      <c r="F194" s="1"/>
      <c r="G194" s="16"/>
      <c r="I194" s="1"/>
      <c r="J194" s="1"/>
      <c r="K194" s="1"/>
      <c r="L194" s="1"/>
      <c r="M194" s="1"/>
      <c r="N194" s="1"/>
      <c r="O194" s="1"/>
      <c r="P194" s="1"/>
      <c r="Q194" s="1"/>
      <c r="R194" s="1"/>
      <c r="S194" s="1"/>
    </row>
    <row r="195" spans="2:19" s="13" customFormat="1" ht="12.75" x14ac:dyDescent="0.25">
      <c r="B195" s="14"/>
      <c r="C195" s="15"/>
      <c r="D195" s="1"/>
      <c r="E195" s="1"/>
      <c r="F195" s="1"/>
      <c r="G195" s="16"/>
      <c r="I195" s="1"/>
      <c r="J195" s="1"/>
      <c r="K195" s="1"/>
      <c r="L195" s="1"/>
      <c r="M195" s="1"/>
      <c r="N195" s="1"/>
      <c r="O195" s="1"/>
      <c r="P195" s="1"/>
      <c r="Q195" s="1"/>
      <c r="R195" s="1"/>
      <c r="S195" s="1"/>
    </row>
    <row r="196" spans="2:19" s="13" customFormat="1" ht="12.75" x14ac:dyDescent="0.25">
      <c r="B196" s="14"/>
      <c r="C196" s="15"/>
      <c r="D196" s="1"/>
      <c r="E196" s="1"/>
      <c r="F196" s="1"/>
      <c r="G196" s="16"/>
      <c r="I196" s="1"/>
      <c r="J196" s="1"/>
      <c r="K196" s="1"/>
      <c r="L196" s="1"/>
      <c r="M196" s="1"/>
      <c r="N196" s="1"/>
      <c r="O196" s="1"/>
      <c r="P196" s="1"/>
      <c r="Q196" s="1"/>
      <c r="R196" s="1"/>
      <c r="S196" s="1"/>
    </row>
    <row r="197" spans="2:19" s="13" customFormat="1" ht="12.75" x14ac:dyDescent="0.25">
      <c r="B197" s="14"/>
      <c r="C197" s="15"/>
      <c r="D197" s="1"/>
      <c r="E197" s="1"/>
      <c r="F197" s="1"/>
      <c r="G197" s="16"/>
      <c r="I197" s="1"/>
      <c r="J197" s="1"/>
      <c r="K197" s="1"/>
      <c r="L197" s="1"/>
      <c r="M197" s="1"/>
      <c r="N197" s="1"/>
      <c r="O197" s="1"/>
      <c r="P197" s="1"/>
      <c r="Q197" s="1"/>
      <c r="R197" s="1"/>
      <c r="S197" s="1"/>
    </row>
    <row r="198" spans="2:19" s="13" customFormat="1" ht="12.75" x14ac:dyDescent="0.25">
      <c r="B198" s="14"/>
      <c r="C198" s="15"/>
      <c r="D198" s="1"/>
      <c r="E198" s="1"/>
      <c r="F198" s="1"/>
      <c r="G198" s="16"/>
      <c r="I198" s="1"/>
      <c r="J198" s="1"/>
      <c r="K198" s="1"/>
      <c r="L198" s="1"/>
      <c r="M198" s="1"/>
      <c r="N198" s="1"/>
      <c r="O198" s="1"/>
      <c r="P198" s="1"/>
      <c r="Q198" s="1"/>
      <c r="R198" s="1"/>
      <c r="S198" s="1"/>
    </row>
    <row r="199" spans="2:19" s="13" customFormat="1" ht="12.75" x14ac:dyDescent="0.25">
      <c r="B199" s="14"/>
      <c r="C199" s="15"/>
      <c r="D199" s="1"/>
      <c r="E199" s="1"/>
      <c r="F199" s="1"/>
      <c r="G199" s="16"/>
      <c r="I199" s="1"/>
      <c r="J199" s="1"/>
      <c r="K199" s="1"/>
      <c r="L199" s="1"/>
      <c r="M199" s="1"/>
      <c r="N199" s="1"/>
      <c r="O199" s="1"/>
      <c r="P199" s="1"/>
      <c r="Q199" s="1"/>
      <c r="R199" s="1"/>
      <c r="S199" s="1"/>
    </row>
    <row r="200" spans="2:19" s="13" customFormat="1" ht="12.75" x14ac:dyDescent="0.25">
      <c r="B200" s="14"/>
      <c r="C200" s="15"/>
      <c r="D200" s="1"/>
      <c r="E200" s="1"/>
      <c r="F200" s="1"/>
      <c r="G200" s="16"/>
      <c r="I200" s="1"/>
      <c r="J200" s="1"/>
      <c r="K200" s="1"/>
      <c r="L200" s="1"/>
      <c r="M200" s="1"/>
      <c r="N200" s="1"/>
      <c r="O200" s="1"/>
      <c r="P200" s="1"/>
      <c r="Q200" s="1"/>
      <c r="R200" s="1"/>
      <c r="S200" s="1"/>
    </row>
    <row r="201" spans="2:19" s="13" customFormat="1" ht="12.75" x14ac:dyDescent="0.25">
      <c r="B201" s="14"/>
      <c r="C201" s="15"/>
      <c r="D201" s="1"/>
      <c r="E201" s="1"/>
      <c r="F201" s="1"/>
      <c r="G201" s="16"/>
      <c r="I201" s="1"/>
      <c r="J201" s="1"/>
      <c r="K201" s="1"/>
      <c r="L201" s="1"/>
      <c r="M201" s="1"/>
      <c r="N201" s="1"/>
      <c r="O201" s="1"/>
      <c r="P201" s="1"/>
      <c r="Q201" s="1"/>
      <c r="R201" s="1"/>
      <c r="S201" s="1"/>
    </row>
    <row r="202" spans="2:19" s="13" customFormat="1" ht="12.75" x14ac:dyDescent="0.25">
      <c r="B202" s="14"/>
      <c r="C202" s="15"/>
      <c r="D202" s="1"/>
      <c r="E202" s="1"/>
      <c r="F202" s="1"/>
      <c r="G202" s="16"/>
      <c r="I202" s="1"/>
      <c r="J202" s="1"/>
      <c r="K202" s="1"/>
      <c r="L202" s="1"/>
      <c r="M202" s="1"/>
      <c r="N202" s="1"/>
      <c r="O202" s="1"/>
      <c r="P202" s="1"/>
      <c r="Q202" s="1"/>
      <c r="R202" s="1"/>
      <c r="S202" s="1"/>
    </row>
    <row r="203" spans="2:19" s="13" customFormat="1" ht="12.75" x14ac:dyDescent="0.25">
      <c r="B203" s="14"/>
      <c r="C203" s="15"/>
      <c r="D203" s="1"/>
      <c r="E203" s="1"/>
      <c r="F203" s="1"/>
      <c r="G203" s="16"/>
      <c r="I203" s="1"/>
      <c r="J203" s="1"/>
      <c r="K203" s="1"/>
      <c r="L203" s="1"/>
      <c r="M203" s="1"/>
      <c r="N203" s="1"/>
      <c r="O203" s="1"/>
      <c r="P203" s="1"/>
      <c r="Q203" s="1"/>
      <c r="R203" s="1"/>
      <c r="S203" s="1"/>
    </row>
    <row r="204" spans="2:19" s="13" customFormat="1" ht="12.75" x14ac:dyDescent="0.25">
      <c r="B204" s="14"/>
      <c r="C204" s="15"/>
      <c r="D204" s="1"/>
      <c r="E204" s="1"/>
      <c r="F204" s="1"/>
      <c r="G204" s="16"/>
      <c r="I204" s="1"/>
      <c r="J204" s="1"/>
      <c r="K204" s="1"/>
      <c r="L204" s="1"/>
      <c r="M204" s="1"/>
      <c r="N204" s="1"/>
      <c r="O204" s="1"/>
      <c r="P204" s="1"/>
      <c r="Q204" s="1"/>
      <c r="R204" s="1"/>
      <c r="S204" s="1"/>
    </row>
    <row r="205" spans="2:19" s="13" customFormat="1" ht="12.75" x14ac:dyDescent="0.25">
      <c r="B205" s="14"/>
      <c r="C205" s="15"/>
      <c r="D205" s="1"/>
      <c r="E205" s="1"/>
      <c r="F205" s="1"/>
      <c r="G205" s="16"/>
      <c r="I205" s="1"/>
      <c r="J205" s="1"/>
      <c r="K205" s="1"/>
      <c r="L205" s="1"/>
      <c r="M205" s="1"/>
      <c r="N205" s="1"/>
      <c r="O205" s="1"/>
      <c r="P205" s="1"/>
      <c r="Q205" s="1"/>
      <c r="R205" s="1"/>
      <c r="S205" s="1"/>
    </row>
    <row r="206" spans="2:19" s="13" customFormat="1" ht="12.75" x14ac:dyDescent="0.25">
      <c r="B206" s="14"/>
      <c r="C206" s="15"/>
      <c r="D206" s="1"/>
      <c r="E206" s="1"/>
      <c r="F206" s="1"/>
      <c r="G206" s="16"/>
      <c r="I206" s="1"/>
      <c r="J206" s="1"/>
      <c r="K206" s="1"/>
      <c r="L206" s="1"/>
      <c r="M206" s="1"/>
      <c r="N206" s="1"/>
      <c r="O206" s="1"/>
      <c r="P206" s="1"/>
      <c r="Q206" s="1"/>
      <c r="R206" s="1"/>
      <c r="S206" s="1"/>
    </row>
    <row r="207" spans="2:19" s="13" customFormat="1" ht="12.75" x14ac:dyDescent="0.25">
      <c r="B207" s="14"/>
      <c r="C207" s="15"/>
      <c r="D207" s="1"/>
      <c r="E207" s="1"/>
      <c r="F207" s="1"/>
      <c r="G207" s="16"/>
      <c r="I207" s="1"/>
      <c r="J207" s="1"/>
      <c r="K207" s="1"/>
      <c r="L207" s="1"/>
      <c r="M207" s="1"/>
      <c r="N207" s="1"/>
      <c r="O207" s="1"/>
      <c r="P207" s="1"/>
      <c r="Q207" s="1"/>
      <c r="R207" s="1"/>
      <c r="S207" s="1"/>
    </row>
    <row r="208" spans="2:19" s="13" customFormat="1" ht="12.75" x14ac:dyDescent="0.25">
      <c r="B208" s="14"/>
      <c r="C208" s="15"/>
      <c r="D208" s="1"/>
      <c r="E208" s="1"/>
      <c r="F208" s="1"/>
      <c r="G208" s="16"/>
      <c r="I208" s="1"/>
      <c r="J208" s="1"/>
      <c r="K208" s="1"/>
      <c r="L208" s="1"/>
      <c r="M208" s="1"/>
      <c r="N208" s="1"/>
      <c r="O208" s="1"/>
      <c r="P208" s="1"/>
      <c r="Q208" s="1"/>
      <c r="R208" s="1"/>
      <c r="S208" s="1"/>
    </row>
    <row r="209" spans="2:19" s="13" customFormat="1" ht="12.75" x14ac:dyDescent="0.25">
      <c r="B209" s="14"/>
      <c r="C209" s="15"/>
      <c r="D209" s="1"/>
      <c r="E209" s="1"/>
      <c r="F209" s="1"/>
      <c r="G209" s="16"/>
      <c r="I209" s="1"/>
      <c r="J209" s="1"/>
      <c r="K209" s="1"/>
      <c r="L209" s="1"/>
      <c r="M209" s="1"/>
      <c r="N209" s="1"/>
      <c r="O209" s="1"/>
      <c r="P209" s="1"/>
      <c r="Q209" s="1"/>
      <c r="R209" s="1"/>
      <c r="S209" s="1"/>
    </row>
    <row r="210" spans="2:19" s="13" customFormat="1" ht="12.75" x14ac:dyDescent="0.25">
      <c r="B210" s="14"/>
      <c r="C210" s="15"/>
      <c r="D210" s="1"/>
      <c r="E210" s="1"/>
      <c r="F210" s="1"/>
      <c r="G210" s="16"/>
      <c r="I210" s="1"/>
      <c r="J210" s="1"/>
      <c r="K210" s="1"/>
      <c r="L210" s="1"/>
      <c r="M210" s="1"/>
      <c r="N210" s="1"/>
      <c r="O210" s="1"/>
      <c r="P210" s="1"/>
      <c r="Q210" s="1"/>
      <c r="R210" s="1"/>
      <c r="S210" s="1"/>
    </row>
    <row r="211" spans="2:19" s="13" customFormat="1" ht="12.75" x14ac:dyDescent="0.25">
      <c r="B211" s="14"/>
      <c r="C211" s="15"/>
      <c r="D211" s="1"/>
      <c r="E211" s="1"/>
      <c r="F211" s="1"/>
      <c r="G211" s="16"/>
      <c r="I211" s="1"/>
      <c r="J211" s="1"/>
      <c r="K211" s="1"/>
      <c r="L211" s="1"/>
      <c r="M211" s="1"/>
      <c r="N211" s="1"/>
      <c r="O211" s="1"/>
      <c r="P211" s="1"/>
      <c r="Q211" s="1"/>
      <c r="R211" s="1"/>
      <c r="S211" s="1"/>
    </row>
    <row r="212" spans="2:19" s="13" customFormat="1" ht="12.75" x14ac:dyDescent="0.25">
      <c r="B212" s="14"/>
      <c r="C212" s="15"/>
      <c r="D212" s="1"/>
      <c r="E212" s="1"/>
      <c r="F212" s="1"/>
      <c r="G212" s="16"/>
      <c r="I212" s="1"/>
      <c r="J212" s="1"/>
      <c r="K212" s="1"/>
      <c r="L212" s="1"/>
      <c r="M212" s="1"/>
      <c r="N212" s="1"/>
      <c r="O212" s="1"/>
      <c r="P212" s="1"/>
      <c r="Q212" s="1"/>
      <c r="R212" s="1"/>
      <c r="S212" s="1"/>
    </row>
    <row r="213" spans="2:19" s="13" customFormat="1" ht="12.75" x14ac:dyDescent="0.25">
      <c r="B213" s="14"/>
      <c r="C213" s="15"/>
      <c r="D213" s="1"/>
      <c r="E213" s="1"/>
      <c r="F213" s="1"/>
      <c r="G213" s="16"/>
      <c r="I213" s="1"/>
      <c r="J213" s="1"/>
      <c r="K213" s="1"/>
      <c r="L213" s="1"/>
      <c r="M213" s="1"/>
      <c r="N213" s="1"/>
      <c r="O213" s="1"/>
      <c r="P213" s="1"/>
      <c r="Q213" s="1"/>
      <c r="R213" s="1"/>
      <c r="S213" s="1"/>
    </row>
    <row r="214" spans="2:19" s="13" customFormat="1" ht="12.75" x14ac:dyDescent="0.25">
      <c r="B214" s="14"/>
      <c r="C214" s="15"/>
      <c r="D214" s="1"/>
      <c r="E214" s="1"/>
      <c r="F214" s="1"/>
      <c r="G214" s="16"/>
      <c r="I214" s="1"/>
      <c r="J214" s="1"/>
      <c r="K214" s="1"/>
      <c r="L214" s="1"/>
      <c r="M214" s="1"/>
      <c r="N214" s="1"/>
      <c r="O214" s="1"/>
      <c r="P214" s="1"/>
      <c r="Q214" s="1"/>
      <c r="R214" s="1"/>
      <c r="S214" s="1"/>
    </row>
    <row r="215" spans="2:19" s="13" customFormat="1" ht="12.75" x14ac:dyDescent="0.25">
      <c r="B215" s="14"/>
      <c r="C215" s="15"/>
      <c r="D215" s="1"/>
      <c r="E215" s="1"/>
      <c r="F215" s="1"/>
      <c r="G215" s="16"/>
      <c r="I215" s="1"/>
      <c r="J215" s="1"/>
      <c r="K215" s="1"/>
      <c r="L215" s="1"/>
      <c r="M215" s="1"/>
      <c r="N215" s="1"/>
      <c r="O215" s="1"/>
      <c r="P215" s="1"/>
      <c r="Q215" s="1"/>
      <c r="R215" s="1"/>
      <c r="S215" s="1"/>
    </row>
    <row r="216" spans="2:19" s="13" customFormat="1" ht="12.75" x14ac:dyDescent="0.25">
      <c r="B216" s="14"/>
      <c r="C216" s="15"/>
      <c r="D216" s="1"/>
      <c r="E216" s="1"/>
      <c r="F216" s="1"/>
      <c r="G216" s="16"/>
      <c r="I216" s="1"/>
      <c r="J216" s="1"/>
      <c r="K216" s="1"/>
      <c r="L216" s="1"/>
      <c r="M216" s="1"/>
      <c r="N216" s="1"/>
      <c r="O216" s="1"/>
      <c r="P216" s="1"/>
      <c r="Q216" s="1"/>
      <c r="R216" s="1"/>
      <c r="S216" s="1"/>
    </row>
    <row r="217" spans="2:19" s="13" customFormat="1" ht="12.75" x14ac:dyDescent="0.25">
      <c r="B217" s="14"/>
      <c r="C217" s="15"/>
      <c r="D217" s="1"/>
      <c r="E217" s="1"/>
      <c r="F217" s="1"/>
      <c r="G217" s="16"/>
      <c r="I217" s="1"/>
      <c r="J217" s="1"/>
      <c r="K217" s="1"/>
      <c r="L217" s="1"/>
      <c r="M217" s="1"/>
      <c r="N217" s="1"/>
      <c r="O217" s="1"/>
      <c r="P217" s="1"/>
      <c r="Q217" s="1"/>
      <c r="R217" s="1"/>
      <c r="S217" s="1"/>
    </row>
    <row r="218" spans="2:19" s="13" customFormat="1" ht="12.75" x14ac:dyDescent="0.25">
      <c r="B218" s="14"/>
      <c r="C218" s="15"/>
      <c r="D218" s="1"/>
      <c r="E218" s="1"/>
      <c r="F218" s="1"/>
      <c r="G218" s="16"/>
      <c r="I218" s="1"/>
      <c r="J218" s="1"/>
      <c r="K218" s="1"/>
      <c r="L218" s="1"/>
      <c r="M218" s="1"/>
      <c r="N218" s="1"/>
      <c r="O218" s="1"/>
      <c r="P218" s="1"/>
      <c r="Q218" s="1"/>
      <c r="R218" s="1"/>
      <c r="S218" s="1"/>
    </row>
    <row r="219" spans="2:19" s="13" customFormat="1" ht="12.75" x14ac:dyDescent="0.25">
      <c r="B219" s="14"/>
      <c r="C219" s="15"/>
      <c r="D219" s="1"/>
      <c r="E219" s="1"/>
      <c r="F219" s="1"/>
      <c r="G219" s="16"/>
      <c r="I219" s="1"/>
      <c r="J219" s="1"/>
      <c r="K219" s="1"/>
      <c r="L219" s="1"/>
      <c r="M219" s="1"/>
      <c r="N219" s="1"/>
      <c r="O219" s="1"/>
      <c r="P219" s="1"/>
      <c r="Q219" s="1"/>
      <c r="R219" s="1"/>
      <c r="S219" s="1"/>
    </row>
    <row r="220" spans="2:19" s="13" customFormat="1" ht="12.75" x14ac:dyDescent="0.25">
      <c r="B220" s="14"/>
      <c r="C220" s="15"/>
      <c r="D220" s="1"/>
      <c r="E220" s="1"/>
      <c r="F220" s="1"/>
      <c r="G220" s="16"/>
      <c r="I220" s="1"/>
      <c r="J220" s="1"/>
      <c r="K220" s="1"/>
      <c r="L220" s="1"/>
      <c r="M220" s="1"/>
      <c r="N220" s="1"/>
      <c r="O220" s="1"/>
      <c r="P220" s="1"/>
      <c r="Q220" s="1"/>
      <c r="R220" s="1"/>
      <c r="S220" s="1"/>
    </row>
    <row r="221" spans="2:19" s="13" customFormat="1" ht="12.75" x14ac:dyDescent="0.25">
      <c r="B221" s="14"/>
      <c r="C221" s="15"/>
      <c r="D221" s="1"/>
      <c r="E221" s="1"/>
      <c r="F221" s="1"/>
      <c r="G221" s="16"/>
      <c r="I221" s="1"/>
      <c r="J221" s="1"/>
      <c r="K221" s="1"/>
      <c r="L221" s="1"/>
      <c r="M221" s="1"/>
      <c r="N221" s="1"/>
      <c r="O221" s="1"/>
      <c r="P221" s="1"/>
      <c r="Q221" s="1"/>
      <c r="R221" s="1"/>
      <c r="S221" s="1"/>
    </row>
    <row r="222" spans="2:19" s="13" customFormat="1" ht="12.75" x14ac:dyDescent="0.25">
      <c r="B222" s="14"/>
      <c r="C222" s="15"/>
      <c r="D222" s="1"/>
      <c r="E222" s="1"/>
      <c r="F222" s="1"/>
      <c r="G222" s="16"/>
      <c r="I222" s="1"/>
      <c r="J222" s="1"/>
      <c r="K222" s="1"/>
      <c r="L222" s="1"/>
      <c r="M222" s="1"/>
      <c r="N222" s="1"/>
      <c r="O222" s="1"/>
      <c r="P222" s="1"/>
      <c r="Q222" s="1"/>
      <c r="R222" s="1"/>
      <c r="S222" s="1"/>
    </row>
    <row r="223" spans="2:19" s="13" customFormat="1" ht="12.75" x14ac:dyDescent="0.25">
      <c r="B223" s="14"/>
      <c r="C223" s="15"/>
      <c r="D223" s="1"/>
      <c r="E223" s="1"/>
      <c r="F223" s="1"/>
      <c r="G223" s="16"/>
      <c r="I223" s="1"/>
      <c r="J223" s="1"/>
      <c r="K223" s="1"/>
      <c r="L223" s="1"/>
      <c r="M223" s="1"/>
      <c r="N223" s="1"/>
      <c r="O223" s="1"/>
      <c r="P223" s="1"/>
      <c r="Q223" s="1"/>
      <c r="R223" s="1"/>
      <c r="S223" s="1"/>
    </row>
    <row r="224" spans="2:19" s="13" customFormat="1" ht="12.75" x14ac:dyDescent="0.25">
      <c r="B224" s="14"/>
      <c r="C224" s="15"/>
      <c r="D224" s="1"/>
      <c r="E224" s="1"/>
      <c r="F224" s="1"/>
      <c r="G224" s="16"/>
      <c r="I224" s="1"/>
      <c r="J224" s="1"/>
      <c r="K224" s="1"/>
      <c r="L224" s="1"/>
      <c r="M224" s="1"/>
      <c r="N224" s="1"/>
      <c r="O224" s="1"/>
      <c r="P224" s="1"/>
      <c r="Q224" s="1"/>
      <c r="R224" s="1"/>
      <c r="S224" s="1"/>
    </row>
    <row r="225" spans="2:19" s="13" customFormat="1" ht="12.75" x14ac:dyDescent="0.25">
      <c r="B225" s="14"/>
      <c r="C225" s="15"/>
      <c r="D225" s="1"/>
      <c r="E225" s="1"/>
      <c r="F225" s="1"/>
      <c r="G225" s="16"/>
      <c r="I225" s="1"/>
      <c r="J225" s="1"/>
      <c r="K225" s="1"/>
      <c r="L225" s="1"/>
      <c r="M225" s="1"/>
      <c r="N225" s="1"/>
      <c r="O225" s="1"/>
      <c r="P225" s="1"/>
      <c r="Q225" s="1"/>
      <c r="R225" s="1"/>
      <c r="S225" s="1"/>
    </row>
    <row r="226" spans="2:19" s="13" customFormat="1" ht="12.75" x14ac:dyDescent="0.25">
      <c r="B226" s="14"/>
      <c r="C226" s="15"/>
      <c r="D226" s="1"/>
      <c r="E226" s="1"/>
      <c r="F226" s="1"/>
      <c r="G226" s="16"/>
      <c r="I226" s="1"/>
      <c r="J226" s="1"/>
      <c r="K226" s="1"/>
      <c r="L226" s="1"/>
      <c r="M226" s="1"/>
      <c r="N226" s="1"/>
      <c r="O226" s="1"/>
      <c r="P226" s="1"/>
      <c r="Q226" s="1"/>
      <c r="R226" s="1"/>
      <c r="S226" s="1"/>
    </row>
    <row r="227" spans="2:19" s="13" customFormat="1" ht="12.75" x14ac:dyDescent="0.25">
      <c r="B227" s="14"/>
      <c r="C227" s="15"/>
      <c r="D227" s="1"/>
      <c r="E227" s="1"/>
      <c r="F227" s="1"/>
      <c r="G227" s="16"/>
      <c r="I227" s="1"/>
      <c r="J227" s="1"/>
      <c r="K227" s="1"/>
      <c r="L227" s="1"/>
      <c r="M227" s="1"/>
      <c r="N227" s="1"/>
      <c r="O227" s="1"/>
      <c r="P227" s="1"/>
      <c r="Q227" s="1"/>
      <c r="R227" s="1"/>
      <c r="S227" s="1"/>
    </row>
    <row r="228" spans="2:19" s="13" customFormat="1" ht="12.75" x14ac:dyDescent="0.25">
      <c r="B228" s="14"/>
      <c r="C228" s="15"/>
      <c r="D228" s="1"/>
      <c r="E228" s="1"/>
      <c r="F228" s="1"/>
      <c r="G228" s="16"/>
      <c r="I228" s="1"/>
      <c r="J228" s="1"/>
      <c r="K228" s="1"/>
      <c r="L228" s="1"/>
      <c r="M228" s="1"/>
      <c r="N228" s="1"/>
      <c r="O228" s="1"/>
      <c r="P228" s="1"/>
      <c r="Q228" s="1"/>
      <c r="R228" s="1"/>
      <c r="S228" s="1"/>
    </row>
    <row r="229" spans="2:19" s="13" customFormat="1" ht="12.75" x14ac:dyDescent="0.25">
      <c r="B229" s="14"/>
      <c r="C229" s="15"/>
      <c r="D229" s="1"/>
      <c r="E229" s="1"/>
      <c r="F229" s="1"/>
      <c r="G229" s="16"/>
      <c r="I229" s="1"/>
      <c r="J229" s="1"/>
      <c r="K229" s="1"/>
      <c r="L229" s="1"/>
      <c r="M229" s="1"/>
      <c r="N229" s="1"/>
      <c r="O229" s="1"/>
      <c r="P229" s="1"/>
      <c r="Q229" s="1"/>
      <c r="R229" s="1"/>
      <c r="S229" s="1"/>
    </row>
    <row r="230" spans="2:19" s="13" customFormat="1" ht="12.75" x14ac:dyDescent="0.25">
      <c r="B230" s="14"/>
      <c r="C230" s="15"/>
      <c r="D230" s="1"/>
      <c r="E230" s="1"/>
      <c r="F230" s="1"/>
      <c r="G230" s="16"/>
      <c r="I230" s="1"/>
      <c r="J230" s="1"/>
      <c r="K230" s="1"/>
      <c r="L230" s="1"/>
      <c r="M230" s="1"/>
      <c r="N230" s="1"/>
      <c r="O230" s="1"/>
      <c r="P230" s="1"/>
      <c r="Q230" s="1"/>
      <c r="R230" s="1"/>
      <c r="S230" s="1"/>
    </row>
    <row r="231" spans="2:19" s="13" customFormat="1" ht="12.75" x14ac:dyDescent="0.25">
      <c r="B231" s="14"/>
      <c r="C231" s="15"/>
      <c r="D231" s="1"/>
      <c r="E231" s="1"/>
      <c r="F231" s="1"/>
      <c r="G231" s="16"/>
      <c r="I231" s="1"/>
      <c r="J231" s="1"/>
      <c r="K231" s="1"/>
      <c r="L231" s="1"/>
      <c r="M231" s="1"/>
      <c r="N231" s="1"/>
      <c r="O231" s="1"/>
      <c r="P231" s="1"/>
      <c r="Q231" s="1"/>
      <c r="R231" s="1"/>
      <c r="S231" s="1"/>
    </row>
    <row r="232" spans="2:19" s="13" customFormat="1" ht="12.75" x14ac:dyDescent="0.25">
      <c r="B232" s="14"/>
      <c r="C232" s="15"/>
      <c r="D232" s="1"/>
      <c r="E232" s="1"/>
      <c r="F232" s="1"/>
      <c r="G232" s="16"/>
      <c r="I232" s="1"/>
      <c r="J232" s="1"/>
      <c r="K232" s="1"/>
      <c r="L232" s="1"/>
      <c r="M232" s="1"/>
      <c r="N232" s="1"/>
      <c r="O232" s="1"/>
      <c r="P232" s="1"/>
      <c r="Q232" s="1"/>
      <c r="R232" s="1"/>
      <c r="S232" s="1"/>
    </row>
    <row r="233" spans="2:19" s="13" customFormat="1" ht="12.75" x14ac:dyDescent="0.25">
      <c r="B233" s="14"/>
      <c r="C233" s="15"/>
      <c r="D233" s="1"/>
      <c r="E233" s="1"/>
      <c r="F233" s="1"/>
      <c r="G233" s="16"/>
      <c r="I233" s="1"/>
      <c r="J233" s="1"/>
      <c r="K233" s="1"/>
      <c r="L233" s="1"/>
      <c r="M233" s="1"/>
      <c r="N233" s="1"/>
      <c r="O233" s="1"/>
      <c r="P233" s="1"/>
      <c r="Q233" s="1"/>
      <c r="R233" s="1"/>
      <c r="S233" s="1"/>
    </row>
    <row r="234" spans="2:19" s="13" customFormat="1" ht="12.75" x14ac:dyDescent="0.25">
      <c r="B234" s="14"/>
      <c r="C234" s="15"/>
      <c r="D234" s="1"/>
      <c r="E234" s="1"/>
      <c r="F234" s="1"/>
      <c r="G234" s="16"/>
      <c r="I234" s="1"/>
      <c r="J234" s="1"/>
      <c r="K234" s="1"/>
      <c r="L234" s="1"/>
      <c r="M234" s="1"/>
      <c r="N234" s="1"/>
      <c r="O234" s="1"/>
      <c r="P234" s="1"/>
      <c r="Q234" s="1"/>
      <c r="R234" s="1"/>
      <c r="S234" s="1"/>
    </row>
    <row r="235" spans="2:19" s="13" customFormat="1" ht="12.75" x14ac:dyDescent="0.25">
      <c r="B235" s="14"/>
      <c r="C235" s="15"/>
      <c r="D235" s="1"/>
      <c r="E235" s="1"/>
      <c r="F235" s="1"/>
      <c r="G235" s="16"/>
      <c r="I235" s="1"/>
      <c r="J235" s="1"/>
      <c r="K235" s="1"/>
      <c r="L235" s="1"/>
      <c r="M235" s="1"/>
      <c r="N235" s="1"/>
      <c r="O235" s="1"/>
      <c r="P235" s="1"/>
      <c r="Q235" s="1"/>
      <c r="R235" s="1"/>
      <c r="S235" s="1"/>
    </row>
    <row r="236" spans="2:19" s="13" customFormat="1" ht="12.75" x14ac:dyDescent="0.25">
      <c r="B236" s="14"/>
      <c r="C236" s="15"/>
      <c r="D236" s="1"/>
      <c r="E236" s="1"/>
      <c r="F236" s="1"/>
      <c r="G236" s="16"/>
      <c r="I236" s="1"/>
      <c r="J236" s="1"/>
      <c r="K236" s="1"/>
      <c r="L236" s="1"/>
      <c r="M236" s="1"/>
      <c r="N236" s="1"/>
      <c r="O236" s="1"/>
      <c r="P236" s="1"/>
      <c r="Q236" s="1"/>
      <c r="R236" s="1"/>
      <c r="S236" s="1"/>
    </row>
    <row r="237" spans="2:19" s="13" customFormat="1" ht="12.75" x14ac:dyDescent="0.25">
      <c r="B237" s="14"/>
      <c r="C237" s="15"/>
      <c r="D237" s="1"/>
      <c r="E237" s="1"/>
      <c r="F237" s="1"/>
      <c r="G237" s="16"/>
      <c r="I237" s="1"/>
      <c r="J237" s="1"/>
      <c r="K237" s="1"/>
      <c r="L237" s="1"/>
      <c r="M237" s="1"/>
      <c r="N237" s="1"/>
      <c r="O237" s="1"/>
      <c r="P237" s="1"/>
      <c r="Q237" s="1"/>
      <c r="R237" s="1"/>
      <c r="S237" s="1"/>
    </row>
    <row r="238" spans="2:19" s="13" customFormat="1" ht="12.75" x14ac:dyDescent="0.25">
      <c r="B238" s="14"/>
      <c r="C238" s="15"/>
      <c r="D238" s="1"/>
      <c r="E238" s="1"/>
      <c r="F238" s="1"/>
      <c r="G238" s="16"/>
      <c r="I238" s="1"/>
      <c r="J238" s="1"/>
      <c r="K238" s="1"/>
      <c r="L238" s="1"/>
      <c r="M238" s="1"/>
      <c r="N238" s="1"/>
      <c r="O238" s="1"/>
      <c r="P238" s="1"/>
      <c r="Q238" s="1"/>
      <c r="R238" s="1"/>
      <c r="S238" s="1"/>
    </row>
    <row r="239" spans="2:19" s="13" customFormat="1" ht="12.75" x14ac:dyDescent="0.25">
      <c r="B239" s="14"/>
      <c r="C239" s="15"/>
      <c r="D239" s="1"/>
      <c r="E239" s="1"/>
      <c r="F239" s="1"/>
      <c r="G239" s="16"/>
      <c r="I239" s="1"/>
      <c r="J239" s="1"/>
      <c r="K239" s="1"/>
      <c r="L239" s="1"/>
      <c r="M239" s="1"/>
      <c r="N239" s="1"/>
      <c r="O239" s="1"/>
      <c r="P239" s="1"/>
      <c r="Q239" s="1"/>
      <c r="R239" s="1"/>
      <c r="S239" s="1"/>
    </row>
    <row r="240" spans="2:19" s="13" customFormat="1" ht="12.75" x14ac:dyDescent="0.25">
      <c r="B240" s="14"/>
      <c r="C240" s="15"/>
      <c r="D240" s="1"/>
      <c r="E240" s="1"/>
      <c r="F240" s="1"/>
      <c r="G240" s="16"/>
      <c r="I240" s="1"/>
      <c r="J240" s="1"/>
      <c r="K240" s="1"/>
      <c r="L240" s="1"/>
      <c r="M240" s="1"/>
      <c r="N240" s="1"/>
      <c r="O240" s="1"/>
      <c r="P240" s="1"/>
      <c r="Q240" s="1"/>
      <c r="R240" s="1"/>
      <c r="S240" s="1"/>
    </row>
    <row r="241" spans="2:19" s="13" customFormat="1" ht="12.75" x14ac:dyDescent="0.25">
      <c r="B241" s="14"/>
      <c r="C241" s="15"/>
      <c r="D241" s="1"/>
      <c r="E241" s="1"/>
      <c r="F241" s="1"/>
      <c r="G241" s="16"/>
      <c r="I241" s="1"/>
      <c r="J241" s="1"/>
      <c r="K241" s="1"/>
      <c r="L241" s="1"/>
      <c r="M241" s="1"/>
      <c r="N241" s="1"/>
      <c r="O241" s="1"/>
      <c r="P241" s="1"/>
      <c r="Q241" s="1"/>
      <c r="R241" s="1"/>
      <c r="S241" s="1"/>
    </row>
    <row r="242" spans="2:19" s="13" customFormat="1" ht="12.75" x14ac:dyDescent="0.25">
      <c r="B242" s="14"/>
      <c r="C242" s="15"/>
      <c r="D242" s="1"/>
      <c r="E242" s="1"/>
      <c r="F242" s="1"/>
      <c r="G242" s="16"/>
      <c r="I242" s="1"/>
      <c r="J242" s="1"/>
      <c r="K242" s="1"/>
      <c r="L242" s="1"/>
      <c r="M242" s="1"/>
      <c r="N242" s="1"/>
      <c r="O242" s="1"/>
      <c r="P242" s="1"/>
      <c r="Q242" s="1"/>
      <c r="R242" s="1"/>
      <c r="S242" s="1"/>
    </row>
    <row r="243" spans="2:19" s="13" customFormat="1" ht="12.75" x14ac:dyDescent="0.25">
      <c r="B243" s="14"/>
      <c r="C243" s="15"/>
      <c r="D243" s="1"/>
      <c r="E243" s="1"/>
      <c r="F243" s="1"/>
      <c r="G243" s="16"/>
      <c r="I243" s="1"/>
      <c r="J243" s="1"/>
      <c r="K243" s="1"/>
      <c r="L243" s="1"/>
      <c r="M243" s="1"/>
      <c r="N243" s="1"/>
      <c r="O243" s="1"/>
      <c r="P243" s="1"/>
      <c r="Q243" s="1"/>
      <c r="R243" s="1"/>
      <c r="S243" s="1"/>
    </row>
    <row r="244" spans="2:19" s="13" customFormat="1" ht="12.75" x14ac:dyDescent="0.25">
      <c r="B244" s="14"/>
      <c r="C244" s="15"/>
      <c r="D244" s="1"/>
      <c r="E244" s="1"/>
      <c r="F244" s="1"/>
      <c r="G244" s="16"/>
      <c r="I244" s="1"/>
      <c r="J244" s="1"/>
      <c r="K244" s="1"/>
      <c r="L244" s="1"/>
      <c r="M244" s="1"/>
      <c r="N244" s="1"/>
      <c r="O244" s="1"/>
      <c r="P244" s="1"/>
      <c r="Q244" s="1"/>
      <c r="R244" s="1"/>
      <c r="S244" s="1"/>
    </row>
    <row r="245" spans="2:19" s="13" customFormat="1" ht="12.75" x14ac:dyDescent="0.25">
      <c r="B245" s="14"/>
      <c r="C245" s="15"/>
      <c r="D245" s="1"/>
      <c r="E245" s="1"/>
      <c r="F245" s="1"/>
      <c r="G245" s="16"/>
      <c r="I245" s="1"/>
      <c r="J245" s="1"/>
      <c r="K245" s="1"/>
      <c r="L245" s="1"/>
      <c r="M245" s="1"/>
      <c r="N245" s="1"/>
      <c r="O245" s="1"/>
      <c r="P245" s="1"/>
      <c r="Q245" s="1"/>
      <c r="R245" s="1"/>
      <c r="S245" s="1"/>
    </row>
    <row r="246" spans="2:19" s="13" customFormat="1" ht="12.75" x14ac:dyDescent="0.25">
      <c r="B246" s="14"/>
      <c r="C246" s="15"/>
      <c r="D246" s="1"/>
      <c r="E246" s="1"/>
      <c r="F246" s="1"/>
      <c r="G246" s="16"/>
      <c r="I246" s="1"/>
      <c r="J246" s="1"/>
      <c r="K246" s="1"/>
      <c r="L246" s="1"/>
      <c r="M246" s="1"/>
      <c r="N246" s="1"/>
      <c r="O246" s="1"/>
      <c r="P246" s="1"/>
      <c r="Q246" s="1"/>
      <c r="R246" s="1"/>
      <c r="S246" s="1"/>
    </row>
    <row r="247" spans="2:19" s="13" customFormat="1" ht="12.75" x14ac:dyDescent="0.25">
      <c r="B247" s="14"/>
      <c r="C247" s="15"/>
      <c r="D247" s="1"/>
      <c r="E247" s="1"/>
      <c r="F247" s="1"/>
      <c r="G247" s="16"/>
      <c r="I247" s="1"/>
      <c r="J247" s="1"/>
      <c r="K247" s="1"/>
      <c r="L247" s="1"/>
      <c r="M247" s="1"/>
      <c r="N247" s="1"/>
      <c r="O247" s="1"/>
      <c r="P247" s="1"/>
      <c r="Q247" s="1"/>
      <c r="R247" s="1"/>
      <c r="S247" s="1"/>
    </row>
    <row r="248" spans="2:19" s="13" customFormat="1" ht="12.75" x14ac:dyDescent="0.25">
      <c r="B248" s="14"/>
      <c r="C248" s="15"/>
      <c r="D248" s="1"/>
      <c r="E248" s="1"/>
      <c r="F248" s="1"/>
      <c r="G248" s="16"/>
      <c r="I248" s="1"/>
      <c r="J248" s="1"/>
      <c r="K248" s="1"/>
      <c r="L248" s="1"/>
      <c r="M248" s="1"/>
      <c r="N248" s="1"/>
      <c r="O248" s="1"/>
      <c r="P248" s="1"/>
      <c r="Q248" s="1"/>
      <c r="R248" s="1"/>
      <c r="S248" s="1"/>
    </row>
    <row r="249" spans="2:19" s="13" customFormat="1" ht="12.75" x14ac:dyDescent="0.25">
      <c r="B249" s="14"/>
      <c r="C249" s="15"/>
      <c r="D249" s="1"/>
      <c r="E249" s="1"/>
      <c r="F249" s="1"/>
      <c r="G249" s="16"/>
      <c r="I249" s="1"/>
      <c r="J249" s="1"/>
      <c r="K249" s="1"/>
      <c r="L249" s="1"/>
      <c r="M249" s="1"/>
      <c r="N249" s="1"/>
      <c r="O249" s="1"/>
      <c r="P249" s="1"/>
      <c r="Q249" s="1"/>
      <c r="R249" s="1"/>
      <c r="S249" s="1"/>
    </row>
    <row r="250" spans="2:19" s="13" customFormat="1" ht="12.75" x14ac:dyDescent="0.25">
      <c r="B250" s="14"/>
      <c r="C250" s="15"/>
      <c r="D250" s="1"/>
      <c r="E250" s="1"/>
      <c r="F250" s="1"/>
      <c r="G250" s="16"/>
      <c r="I250" s="1"/>
      <c r="J250" s="1"/>
      <c r="K250" s="1"/>
      <c r="L250" s="1"/>
      <c r="M250" s="1"/>
      <c r="N250" s="1"/>
      <c r="O250" s="1"/>
      <c r="P250" s="1"/>
      <c r="Q250" s="1"/>
      <c r="R250" s="1"/>
      <c r="S250" s="1"/>
    </row>
    <row r="251" spans="2:19" s="13" customFormat="1" ht="12.75" x14ac:dyDescent="0.25">
      <c r="B251" s="14"/>
      <c r="C251" s="15"/>
      <c r="D251" s="1"/>
      <c r="E251" s="1"/>
      <c r="F251" s="1"/>
      <c r="G251" s="16"/>
      <c r="I251" s="1"/>
      <c r="J251" s="1"/>
      <c r="K251" s="1"/>
      <c r="L251" s="1"/>
      <c r="M251" s="1"/>
      <c r="N251" s="1"/>
      <c r="O251" s="1"/>
      <c r="P251" s="1"/>
      <c r="Q251" s="1"/>
      <c r="R251" s="1"/>
      <c r="S251" s="1"/>
    </row>
    <row r="252" spans="2:19" s="13" customFormat="1" ht="12.75" x14ac:dyDescent="0.25">
      <c r="B252" s="14"/>
      <c r="C252" s="15"/>
      <c r="D252" s="1"/>
      <c r="E252" s="1"/>
      <c r="F252" s="1"/>
      <c r="G252" s="16"/>
      <c r="I252" s="1"/>
      <c r="J252" s="1"/>
      <c r="K252" s="1"/>
      <c r="L252" s="1"/>
      <c r="M252" s="1"/>
      <c r="N252" s="1"/>
      <c r="O252" s="1"/>
      <c r="P252" s="1"/>
      <c r="Q252" s="1"/>
      <c r="R252" s="1"/>
      <c r="S252" s="1"/>
    </row>
    <row r="253" spans="2:19" s="13" customFormat="1" ht="12.75" x14ac:dyDescent="0.25">
      <c r="B253" s="14"/>
      <c r="C253" s="15"/>
      <c r="D253" s="1"/>
      <c r="E253" s="1"/>
      <c r="F253" s="1"/>
      <c r="G253" s="16"/>
      <c r="I253" s="1"/>
      <c r="J253" s="1"/>
      <c r="K253" s="1"/>
      <c r="L253" s="1"/>
      <c r="M253" s="1"/>
      <c r="N253" s="1"/>
      <c r="O253" s="1"/>
      <c r="P253" s="1"/>
      <c r="Q253" s="1"/>
      <c r="R253" s="1"/>
      <c r="S253" s="1"/>
    </row>
    <row r="254" spans="2:19" s="13" customFormat="1" ht="12.75" x14ac:dyDescent="0.25">
      <c r="B254" s="14"/>
      <c r="C254" s="15"/>
      <c r="D254" s="1"/>
      <c r="E254" s="1"/>
      <c r="F254" s="1"/>
      <c r="G254" s="16"/>
      <c r="I254" s="1"/>
      <c r="J254" s="1"/>
      <c r="K254" s="1"/>
      <c r="L254" s="1"/>
      <c r="M254" s="1"/>
      <c r="N254" s="1"/>
      <c r="O254" s="1"/>
      <c r="P254" s="1"/>
      <c r="Q254" s="1"/>
      <c r="R254" s="1"/>
      <c r="S254" s="1"/>
    </row>
    <row r="255" spans="2:19" s="13" customFormat="1" ht="12.75" x14ac:dyDescent="0.25">
      <c r="B255" s="14"/>
      <c r="C255" s="15"/>
      <c r="D255" s="1"/>
      <c r="E255" s="1"/>
      <c r="F255" s="1"/>
      <c r="G255" s="16"/>
      <c r="I255" s="1"/>
      <c r="J255" s="1"/>
      <c r="K255" s="1"/>
      <c r="L255" s="1"/>
      <c r="M255" s="1"/>
      <c r="N255" s="1"/>
      <c r="O255" s="1"/>
      <c r="P255" s="1"/>
      <c r="Q255" s="1"/>
      <c r="R255" s="1"/>
      <c r="S255" s="1"/>
    </row>
    <row r="256" spans="2:19" s="13" customFormat="1" ht="12.75" x14ac:dyDescent="0.25">
      <c r="B256" s="14"/>
      <c r="C256" s="15"/>
      <c r="D256" s="1"/>
      <c r="E256" s="1"/>
      <c r="F256" s="1"/>
      <c r="G256" s="16"/>
      <c r="I256" s="1"/>
      <c r="J256" s="1"/>
      <c r="K256" s="1"/>
      <c r="L256" s="1"/>
      <c r="M256" s="1"/>
      <c r="N256" s="1"/>
      <c r="O256" s="1"/>
      <c r="P256" s="1"/>
      <c r="Q256" s="1"/>
      <c r="R256" s="1"/>
      <c r="S256" s="1"/>
    </row>
    <row r="257" spans="2:19" s="13" customFormat="1" ht="12.75" x14ac:dyDescent="0.25">
      <c r="B257" s="14"/>
      <c r="C257" s="15"/>
      <c r="D257" s="1"/>
      <c r="E257" s="1"/>
      <c r="F257" s="1"/>
      <c r="G257" s="16"/>
      <c r="I257" s="1"/>
      <c r="J257" s="1"/>
      <c r="K257" s="1"/>
      <c r="L257" s="1"/>
      <c r="M257" s="1"/>
      <c r="N257" s="1"/>
      <c r="O257" s="1"/>
      <c r="P257" s="1"/>
      <c r="Q257" s="1"/>
      <c r="R257" s="1"/>
      <c r="S257" s="1"/>
    </row>
    <row r="258" spans="2:19" s="13" customFormat="1" ht="12.75" x14ac:dyDescent="0.25">
      <c r="B258" s="14"/>
      <c r="C258" s="15"/>
      <c r="D258" s="1"/>
      <c r="E258" s="1"/>
      <c r="F258" s="1"/>
      <c r="G258" s="16"/>
      <c r="I258" s="1"/>
      <c r="J258" s="1"/>
      <c r="K258" s="1"/>
      <c r="L258" s="1"/>
      <c r="M258" s="1"/>
      <c r="N258" s="1"/>
      <c r="O258" s="1"/>
      <c r="P258" s="1"/>
      <c r="Q258" s="1"/>
      <c r="R258" s="1"/>
      <c r="S258" s="1"/>
    </row>
    <row r="259" spans="2:19" s="13" customFormat="1" ht="12.75" x14ac:dyDescent="0.25">
      <c r="B259" s="14"/>
      <c r="C259" s="15"/>
      <c r="D259" s="1"/>
      <c r="E259" s="1"/>
      <c r="F259" s="1"/>
      <c r="G259" s="16"/>
      <c r="I259" s="1"/>
      <c r="J259" s="1"/>
      <c r="K259" s="1"/>
      <c r="L259" s="1"/>
      <c r="M259" s="1"/>
      <c r="N259" s="1"/>
      <c r="O259" s="1"/>
      <c r="P259" s="1"/>
      <c r="Q259" s="1"/>
      <c r="R259" s="1"/>
      <c r="S259" s="1"/>
    </row>
    <row r="260" spans="2:19" s="13" customFormat="1" ht="12.75" x14ac:dyDescent="0.25">
      <c r="B260" s="14"/>
      <c r="C260" s="15"/>
      <c r="D260" s="1"/>
      <c r="E260" s="1"/>
      <c r="F260" s="1"/>
      <c r="G260" s="16"/>
      <c r="I260" s="1"/>
      <c r="J260" s="1"/>
      <c r="K260" s="1"/>
      <c r="L260" s="1"/>
      <c r="M260" s="1"/>
      <c r="N260" s="1"/>
      <c r="O260" s="1"/>
      <c r="P260" s="1"/>
      <c r="Q260" s="1"/>
      <c r="R260" s="1"/>
      <c r="S260" s="1"/>
    </row>
    <row r="261" spans="2:19" s="13" customFormat="1" ht="12.75" x14ac:dyDescent="0.25">
      <c r="B261" s="14"/>
      <c r="C261" s="15"/>
      <c r="D261" s="1"/>
      <c r="E261" s="1"/>
      <c r="F261" s="1"/>
      <c r="G261" s="16"/>
      <c r="I261" s="1"/>
      <c r="J261" s="1"/>
      <c r="K261" s="1"/>
      <c r="L261" s="1"/>
      <c r="M261" s="1"/>
      <c r="N261" s="1"/>
      <c r="O261" s="1"/>
      <c r="P261" s="1"/>
      <c r="Q261" s="1"/>
      <c r="R261" s="1"/>
      <c r="S261" s="1"/>
    </row>
    <row r="262" spans="2:19" s="13" customFormat="1" ht="12.75" x14ac:dyDescent="0.25">
      <c r="B262" s="14"/>
      <c r="C262" s="15"/>
      <c r="D262" s="1"/>
      <c r="E262" s="1"/>
      <c r="F262" s="1"/>
      <c r="G262" s="16"/>
      <c r="I262" s="1"/>
      <c r="J262" s="1"/>
      <c r="K262" s="1"/>
      <c r="L262" s="1"/>
      <c r="M262" s="1"/>
      <c r="N262" s="1"/>
      <c r="O262" s="1"/>
      <c r="P262" s="1"/>
      <c r="Q262" s="1"/>
      <c r="R262" s="1"/>
      <c r="S262" s="1"/>
    </row>
    <row r="263" spans="2:19" s="13" customFormat="1" ht="12.75" x14ac:dyDescent="0.25">
      <c r="B263" s="14"/>
      <c r="C263" s="15"/>
      <c r="D263" s="1"/>
      <c r="E263" s="1"/>
      <c r="F263" s="1"/>
      <c r="G263" s="16"/>
      <c r="I263" s="1"/>
      <c r="J263" s="1"/>
      <c r="K263" s="1"/>
      <c r="L263" s="1"/>
      <c r="M263" s="1"/>
      <c r="N263" s="1"/>
      <c r="O263" s="1"/>
      <c r="P263" s="1"/>
      <c r="Q263" s="1"/>
      <c r="R263" s="1"/>
      <c r="S263" s="1"/>
    </row>
    <row r="264" spans="2:19" s="13" customFormat="1" ht="12.75" x14ac:dyDescent="0.25">
      <c r="B264" s="14"/>
      <c r="C264" s="15"/>
      <c r="D264" s="1"/>
      <c r="E264" s="1"/>
      <c r="F264" s="1"/>
      <c r="G264" s="16"/>
      <c r="I264" s="1"/>
      <c r="J264" s="1"/>
      <c r="K264" s="1"/>
      <c r="L264" s="1"/>
      <c r="M264" s="1"/>
      <c r="N264" s="1"/>
      <c r="O264" s="1"/>
      <c r="P264" s="1"/>
      <c r="Q264" s="1"/>
      <c r="R264" s="1"/>
      <c r="S264" s="1"/>
    </row>
    <row r="265" spans="2:19" s="13" customFormat="1" ht="12.75" x14ac:dyDescent="0.25">
      <c r="B265" s="14"/>
      <c r="C265" s="15"/>
      <c r="D265" s="1"/>
      <c r="E265" s="1"/>
      <c r="F265" s="1"/>
      <c r="G265" s="16"/>
      <c r="I265" s="1"/>
      <c r="J265" s="1"/>
      <c r="K265" s="1"/>
      <c r="L265" s="1"/>
      <c r="M265" s="1"/>
      <c r="N265" s="1"/>
      <c r="O265" s="1"/>
      <c r="P265" s="1"/>
      <c r="Q265" s="1"/>
      <c r="R265" s="1"/>
      <c r="S265" s="1"/>
    </row>
    <row r="266" spans="2:19" s="13" customFormat="1" ht="12.75" x14ac:dyDescent="0.25">
      <c r="B266" s="14"/>
      <c r="C266" s="15"/>
      <c r="D266" s="1"/>
      <c r="E266" s="1"/>
      <c r="F266" s="1"/>
      <c r="G266" s="16"/>
      <c r="I266" s="1"/>
      <c r="J266" s="1"/>
      <c r="K266" s="1"/>
      <c r="L266" s="1"/>
      <c r="M266" s="1"/>
      <c r="N266" s="1"/>
      <c r="O266" s="1"/>
      <c r="P266" s="1"/>
      <c r="Q266" s="1"/>
      <c r="R266" s="1"/>
      <c r="S266" s="1"/>
    </row>
  </sheetData>
  <sheetProtection algorithmName="SHA-512" hashValue="EMvrBUZpUyyuZgHblwkkQsfQsh6yP2xTyOue/fB/9D25pEHxgJKVpSxvQtivesqawrLB5JpiXHZOCYzaWO5ouw==" saltValue="qbl360zkdZBbmLbIlFN8bg==" spinCount="100000" sheet="1" objects="1" scenarios="1"/>
  <mergeCells count="75">
    <mergeCell ref="A27:H27"/>
    <mergeCell ref="A3:E3"/>
    <mergeCell ref="G3:H3"/>
    <mergeCell ref="A15:G15"/>
    <mergeCell ref="A17:H17"/>
    <mergeCell ref="A25:G25"/>
    <mergeCell ref="A99:H99"/>
    <mergeCell ref="J93:N93"/>
    <mergeCell ref="J94:N94"/>
    <mergeCell ref="J45:S45"/>
    <mergeCell ref="A61:G61"/>
    <mergeCell ref="A63:H63"/>
    <mergeCell ref="J75:M75"/>
    <mergeCell ref="A76:G76"/>
    <mergeCell ref="A78:H78"/>
    <mergeCell ref="A83:G83"/>
    <mergeCell ref="A85:H85"/>
    <mergeCell ref="A88:G88"/>
    <mergeCell ref="A90:H90"/>
    <mergeCell ref="A97:G97"/>
    <mergeCell ref="J102:O102"/>
    <mergeCell ref="J106:M106"/>
    <mergeCell ref="A125:G125"/>
    <mergeCell ref="A132:G132"/>
    <mergeCell ref="A134:H134"/>
    <mergeCell ref="A127:H127"/>
    <mergeCell ref="C135:G135"/>
    <mergeCell ref="A136:A137"/>
    <mergeCell ref="B136:B137"/>
    <mergeCell ref="C136:G137"/>
    <mergeCell ref="H136:H137"/>
    <mergeCell ref="A150:H150"/>
    <mergeCell ref="A138:H138"/>
    <mergeCell ref="A139:F139"/>
    <mergeCell ref="A140:F140"/>
    <mergeCell ref="A141:F141"/>
    <mergeCell ref="A142:F142"/>
    <mergeCell ref="A143:H143"/>
    <mergeCell ref="A144:F144"/>
    <mergeCell ref="A145:F145"/>
    <mergeCell ref="A146:F146"/>
    <mergeCell ref="A147:F147"/>
    <mergeCell ref="A148:G148"/>
    <mergeCell ref="A151:H151"/>
    <mergeCell ref="B152:H152"/>
    <mergeCell ref="C153:G153"/>
    <mergeCell ref="C154:F154"/>
    <mergeCell ref="A156:H156"/>
    <mergeCell ref="G160:H160"/>
    <mergeCell ref="G161:H161"/>
    <mergeCell ref="G162:H162"/>
    <mergeCell ref="G163:H163"/>
    <mergeCell ref="B157:F157"/>
    <mergeCell ref="B158:F158"/>
    <mergeCell ref="B159:F159"/>
    <mergeCell ref="B160:F160"/>
    <mergeCell ref="B161:F161"/>
    <mergeCell ref="B162:F162"/>
    <mergeCell ref="B163:F163"/>
    <mergeCell ref="A170:F171"/>
    <mergeCell ref="G170:H171"/>
    <mergeCell ref="A1:H1"/>
    <mergeCell ref="G164:H164"/>
    <mergeCell ref="G165:H165"/>
    <mergeCell ref="G166:H166"/>
    <mergeCell ref="B167:F167"/>
    <mergeCell ref="G167:H167"/>
    <mergeCell ref="B168:F168"/>
    <mergeCell ref="G168:H168"/>
    <mergeCell ref="B166:F166"/>
    <mergeCell ref="B165:F165"/>
    <mergeCell ref="B164:F164"/>
    <mergeCell ref="G157:H157"/>
    <mergeCell ref="G158:H158"/>
    <mergeCell ref="G159:H159"/>
  </mergeCells>
  <pageMargins left="0.511811024" right="0.511811024" top="0.78740157499999996" bottom="0.78740157499999996" header="0.31496062000000002" footer="0.31496062000000002"/>
  <pageSetup paperSize="9" scale="43"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9F55A3BEC9ADD4EA2A37D53A48AEB09" ma:contentTypeVersion="2" ma:contentTypeDescription="Crie um novo documento." ma:contentTypeScope="" ma:versionID="bc6a5b4a522bcdd83dedd9cc1558769b">
  <xsd:schema xmlns:xsd="http://www.w3.org/2001/XMLSchema" xmlns:xs="http://www.w3.org/2001/XMLSchema" xmlns:p="http://schemas.microsoft.com/office/2006/metadata/properties" xmlns:ns2="c59a7f6a-c7a0-4953-956f-bb250b44c20d" targetNamespace="http://schemas.microsoft.com/office/2006/metadata/properties" ma:root="true" ma:fieldsID="da491af6daa5a3e6a54085567b53a643" ns2:_="">
    <xsd:import namespace="c59a7f6a-c7a0-4953-956f-bb250b44c20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9a7f6a-c7a0-4953-956f-bb250b44c2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E9C53A8-0C52-4988-B82E-9AD99428F921}">
  <ds:schemaRefs>
    <ds:schemaRef ds:uri="http://schemas.microsoft.com/sharepoint/v3/contenttype/forms"/>
  </ds:schemaRefs>
</ds:datastoreItem>
</file>

<file path=customXml/itemProps2.xml><?xml version="1.0" encoding="utf-8"?>
<ds:datastoreItem xmlns:ds="http://schemas.openxmlformats.org/officeDocument/2006/customXml" ds:itemID="{BC0C3C88-6693-41D6-A7E8-EE3F5DD97C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9a7f6a-c7a0-4953-956f-bb250b44c2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PLANILHA DE CUSTOS - COMPLETA</vt:lpstr>
      <vt:lpstr>'PLANILHA DE CUSTOS - COMPLETA'!Area_de_impressao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Julio Cesar Parmigiani Teixeira</dc:creator>
  <cp:lastModifiedBy>Vinicius Pereira Souza</cp:lastModifiedBy>
  <cp:lastPrinted>2023-03-24T14:14:04Z</cp:lastPrinted>
  <dcterms:created xsi:type="dcterms:W3CDTF">2022-10-17T18:17:38Z</dcterms:created>
  <dcterms:modified xsi:type="dcterms:W3CDTF">2023-03-30T13:49:38Z</dcterms:modified>
</cp:coreProperties>
</file>