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9155" windowHeight="11310" activeTab="0"/>
  </bookViews>
  <sheets>
    <sheet name="Propostas apresentadas" sheetId="1" r:id="rId1"/>
    <sheet name="Plan1" sheetId="2" r:id="rId2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<sst xmlns="http://schemas.openxmlformats.org/spreadsheetml/2006/main" count="21" uniqueCount="17">
  <si>
    <t xml:space="preserve">Valor orçado: </t>
  </si>
  <si>
    <t>70% do valor orçado:</t>
  </si>
  <si>
    <t>Valor máximo aceitável</t>
  </si>
  <si>
    <t>Nome da empresa</t>
  </si>
  <si>
    <t>Valor Total</t>
  </si>
  <si>
    <t>50% do valor orçado:</t>
  </si>
  <si>
    <t>Média dos orçamentos acima de 50% do valor orçado:</t>
  </si>
  <si>
    <t>Apenas referência</t>
  </si>
  <si>
    <t>Valor mínimo aceitável</t>
  </si>
  <si>
    <t>70% da média dos orçamentos acima de 50% do valor orçado:</t>
  </si>
  <si>
    <t>30% da média dos preços ofertados (IN 5/2017, item 9.6)</t>
  </si>
  <si>
    <t>Dental Uni</t>
  </si>
  <si>
    <t>INPAO</t>
  </si>
  <si>
    <t>PORTO SEGURO</t>
  </si>
  <si>
    <t>UNIMED</t>
  </si>
  <si>
    <t>PREVIDENT (ACIMA DO MÁXIMO ACEITÁVEL</t>
  </si>
  <si>
    <t>Menor valor entre B4 ou B5:</t>
  </si>
</sst>
</file>

<file path=xl/styles.xml><?xml version="1.0" encoding="utf-8"?>
<styleSheet xmlns="http://schemas.openxmlformats.org/spreadsheetml/2006/main">
  <numFmts count="15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&quot;\ 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6" fillId="32" borderId="0" applyNumberFormat="0" applyBorder="0" applyAlignment="0" applyProtection="0"/>
    <xf numFmtId="0" fontId="27" fillId="21" borderId="5" applyNumberFormat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34" fillId="33" borderId="10" xfId="0" applyFont="1" applyFill="1" applyBorder="1" applyAlignment="1">
      <alignment/>
    </xf>
    <xf numFmtId="0" fontId="0" fillId="9" borderId="10" xfId="0" applyFill="1" applyBorder="1" applyAlignment="1">
      <alignment/>
    </xf>
    <xf numFmtId="170" fontId="0" fillId="9" borderId="10" xfId="0" applyNumberFormat="1" applyFill="1" applyBorder="1" applyAlignment="1">
      <alignment/>
    </xf>
    <xf numFmtId="0" fontId="0" fillId="15" borderId="10" xfId="0" applyFill="1" applyBorder="1" applyAlignment="1">
      <alignment/>
    </xf>
    <xf numFmtId="170" fontId="34" fillId="15" borderId="10" xfId="0" applyNumberFormat="1" applyFont="1" applyFill="1" applyBorder="1" applyAlignment="1">
      <alignment/>
    </xf>
    <xf numFmtId="0" fontId="34" fillId="15" borderId="11" xfId="0" applyFont="1" applyFill="1" applyBorder="1" applyAlignment="1">
      <alignment/>
    </xf>
    <xf numFmtId="0" fontId="0" fillId="9" borderId="11" xfId="0" applyFill="1" applyBorder="1" applyAlignment="1">
      <alignment/>
    </xf>
    <xf numFmtId="0" fontId="0" fillId="0" borderId="0" xfId="0" applyAlignment="1">
      <alignment wrapText="1"/>
    </xf>
    <xf numFmtId="0" fontId="35" fillId="0" borderId="10" xfId="0" applyFont="1" applyBorder="1" applyAlignment="1">
      <alignment/>
    </xf>
    <xf numFmtId="170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170" fontId="19" fillId="0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="115" zoomScaleNormal="115" zoomScalePageLayoutView="0" workbookViewId="0" topLeftCell="A1">
      <selection activeCell="A9" sqref="A9"/>
    </sheetView>
  </sheetViews>
  <sheetFormatPr defaultColWidth="9.140625" defaultRowHeight="15"/>
  <cols>
    <col min="1" max="1" width="58.421875" style="0" customWidth="1"/>
    <col min="2" max="2" width="16.7109375" style="0" customWidth="1"/>
    <col min="3" max="3" width="22.140625" style="0" bestFit="1" customWidth="1"/>
    <col min="4" max="4" width="19.28125" style="0" customWidth="1"/>
    <col min="5" max="5" width="0.13671875" style="0" customWidth="1"/>
  </cols>
  <sheetData>
    <row r="1" spans="1:3" ht="15" customHeight="1">
      <c r="A1" s="7" t="s">
        <v>0</v>
      </c>
      <c r="B1" s="8">
        <v>166623.96</v>
      </c>
      <c r="C1" s="9" t="s">
        <v>2</v>
      </c>
    </row>
    <row r="2" spans="1:3" ht="15">
      <c r="A2" s="5" t="s">
        <v>5</v>
      </c>
      <c r="B2" s="6">
        <f>B1*0.5</f>
        <v>83311.98</v>
      </c>
      <c r="C2" s="10" t="s">
        <v>7</v>
      </c>
    </row>
    <row r="3" spans="1:3" ht="15">
      <c r="A3" s="5" t="s">
        <v>1</v>
      </c>
      <c r="B3" s="6">
        <f>B1*0.7</f>
        <v>116636.77199999998</v>
      </c>
      <c r="C3" s="10" t="s">
        <v>7</v>
      </c>
    </row>
    <row r="4" spans="1:3" ht="15">
      <c r="A4" s="5" t="s">
        <v>6</v>
      </c>
      <c r="B4" s="6">
        <f>SUM(E9:E19)/COUNTIF(E9:E19,"&gt;0")</f>
        <v>99097.555</v>
      </c>
      <c r="C4" s="10" t="s">
        <v>7</v>
      </c>
    </row>
    <row r="5" spans="1:3" ht="15">
      <c r="A5" s="5" t="s">
        <v>9</v>
      </c>
      <c r="B5" s="6">
        <f>B4*0.7</f>
        <v>69368.2885</v>
      </c>
      <c r="C5" s="10" t="s">
        <v>7</v>
      </c>
    </row>
    <row r="6" spans="1:3" ht="15">
      <c r="A6" s="5" t="s">
        <v>10</v>
      </c>
      <c r="B6" s="6">
        <f>AVERAGE(C9:C19)*0.3</f>
        <v>26993.49825</v>
      </c>
      <c r="C6" s="10" t="s">
        <v>7</v>
      </c>
    </row>
    <row r="7" spans="1:3" ht="15">
      <c r="A7" s="7" t="s">
        <v>16</v>
      </c>
      <c r="B7" s="8">
        <f>MIN(B3,B5)</f>
        <v>69368.2885</v>
      </c>
      <c r="C7" s="9" t="s">
        <v>8</v>
      </c>
    </row>
    <row r="8" spans="1:3" ht="15">
      <c r="A8" s="4" t="s">
        <v>3</v>
      </c>
      <c r="B8" s="4"/>
      <c r="C8" s="4" t="s">
        <v>4</v>
      </c>
    </row>
    <row r="9" spans="1:5" ht="15">
      <c r="A9" s="2" t="s">
        <v>11</v>
      </c>
      <c r="B9" s="12"/>
      <c r="C9" s="3">
        <v>80000</v>
      </c>
      <c r="D9" s="1"/>
      <c r="E9">
        <f>IF(C9&gt;=$B$2,C9,0)</f>
        <v>0</v>
      </c>
    </row>
    <row r="10" spans="1:5" ht="15">
      <c r="A10" s="2" t="s">
        <v>12</v>
      </c>
      <c r="B10" s="2"/>
      <c r="C10" s="13">
        <v>81718.2</v>
      </c>
      <c r="E10">
        <f aca="true" t="shared" si="0" ref="E10:E19">IF(C10&gt;=$B$2,C10,0)</f>
        <v>0</v>
      </c>
    </row>
    <row r="11" spans="1:5" ht="15">
      <c r="A11" s="2" t="s">
        <v>13</v>
      </c>
      <c r="B11" s="2"/>
      <c r="C11" s="3">
        <v>84079.11</v>
      </c>
      <c r="E11">
        <f t="shared" si="0"/>
        <v>84079.11</v>
      </c>
    </row>
    <row r="12" spans="1:5" ht="15">
      <c r="A12" s="2" t="s">
        <v>14</v>
      </c>
      <c r="B12" s="2"/>
      <c r="C12" s="3">
        <v>114116</v>
      </c>
      <c r="E12">
        <f t="shared" si="0"/>
        <v>114116</v>
      </c>
    </row>
    <row r="13" spans="1:5" ht="15">
      <c r="A13" s="2"/>
      <c r="B13" s="2"/>
      <c r="C13" s="16"/>
      <c r="D13" s="11"/>
      <c r="E13">
        <f t="shared" si="0"/>
        <v>0</v>
      </c>
    </row>
    <row r="14" spans="1:5" ht="15">
      <c r="A14" s="2"/>
      <c r="B14" s="2"/>
      <c r="C14" s="16"/>
      <c r="E14">
        <f t="shared" si="0"/>
        <v>0</v>
      </c>
    </row>
    <row r="15" spans="1:5" ht="15">
      <c r="A15" s="2"/>
      <c r="B15" s="2"/>
      <c r="C15" s="16"/>
      <c r="E15">
        <f t="shared" si="0"/>
        <v>0</v>
      </c>
    </row>
    <row r="16" spans="1:5" ht="15">
      <c r="A16" s="2"/>
      <c r="B16" s="2"/>
      <c r="C16" s="16"/>
      <c r="E16">
        <f t="shared" si="0"/>
        <v>0</v>
      </c>
    </row>
    <row r="17" spans="1:5" ht="15">
      <c r="A17" s="2"/>
      <c r="B17" s="2"/>
      <c r="C17" s="16"/>
      <c r="E17">
        <f t="shared" si="0"/>
        <v>0</v>
      </c>
    </row>
    <row r="18" spans="1:5" ht="15">
      <c r="A18" s="2"/>
      <c r="B18" s="2"/>
      <c r="C18" s="16"/>
      <c r="E18">
        <f t="shared" si="0"/>
        <v>0</v>
      </c>
    </row>
    <row r="19" spans="1:5" ht="15">
      <c r="A19" s="2"/>
      <c r="B19" s="2"/>
      <c r="C19" s="16"/>
      <c r="E19">
        <f t="shared" si="0"/>
        <v>0</v>
      </c>
    </row>
    <row r="20" spans="1:3" ht="15">
      <c r="A20" s="14" t="s">
        <v>15</v>
      </c>
      <c r="B20" s="15"/>
      <c r="C20" s="3">
        <v>9924000</v>
      </c>
    </row>
  </sheetData>
  <sheetProtection/>
  <conditionalFormatting sqref="C9:C19">
    <cfRule type="cellIs" priority="2" dxfId="2" operator="notBetween" stopIfTrue="1">
      <formula>$B$1</formula>
      <formula>$B$7</formula>
    </cfRule>
  </conditionalFormatting>
  <conditionalFormatting sqref="C20">
    <cfRule type="cellIs" priority="1" dxfId="2" operator="notBetween" stopIfTrue="1">
      <formula>$B$1</formula>
      <formula>$B$7</formula>
    </cfRule>
  </conditionalFormatting>
  <printOptions/>
  <pageMargins left="1" right="1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4">
      <selection activeCell="G131" sqref="G13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Regional de Enfermagem de São Paulo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rodrigo.mognilnik</dc:creator>
  <cp:keywords/>
  <dc:description/>
  <cp:lastModifiedBy>Rodrigo Mognilnik</cp:lastModifiedBy>
  <cp:lastPrinted>2018-06-28T22:17:02Z</cp:lastPrinted>
  <dcterms:created xsi:type="dcterms:W3CDTF">2015-08-11T14:29:19Z</dcterms:created>
  <dcterms:modified xsi:type="dcterms:W3CDTF">2020-07-30T13:23:09Z</dcterms:modified>
  <cp:category/>
  <cp:version/>
  <cp:contentType/>
  <cp:contentStatus/>
</cp:coreProperties>
</file>