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125" windowHeight="6840" activeTab="0"/>
  </bookViews>
  <sheets>
    <sheet name="CorenSP Educação" sheetId="1" r:id="rId1"/>
  </sheets>
  <definedNames>
    <definedName name="_xlnm.Print_Area" localSheetId="0">'CorenSP Educação'!$C$2:$J$126</definedName>
  </definedNames>
  <calcPr fullCalcOnLoad="1"/>
</workbook>
</file>

<file path=xl/sharedStrings.xml><?xml version="1.0" encoding="utf-8"?>
<sst xmlns="http://schemas.openxmlformats.org/spreadsheetml/2006/main" count="120" uniqueCount="111">
  <si>
    <t>*Critério de seleção das propostas comerciais</t>
  </si>
  <si>
    <t>%</t>
  </si>
  <si>
    <t>Encargos Sociais e Trabalhistas</t>
  </si>
  <si>
    <t>Grupo A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</si>
  <si>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</si>
  <si>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</si>
  <si>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</si>
  <si>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</si>
  <si>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</si>
  <si>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</si>
  <si>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</si>
  <si>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Grupo A</t>
  </si>
  <si>
    <t>Grupo B</t>
  </si>
  <si>
    <t>Férias</t>
  </si>
  <si>
    <t>Auxílio doença</t>
  </si>
  <si>
    <t>Faltas legais</t>
  </si>
  <si>
    <t>Acidente de trabalho</t>
  </si>
  <si>
    <t>Aviso prévio</t>
  </si>
  <si>
    <t>13° salário</t>
  </si>
  <si>
    <t>Total Grupo B</t>
  </si>
  <si>
    <t>Grupo C</t>
  </si>
  <si>
    <t>Aviso prévio indenizado</t>
  </si>
  <si>
    <t>Indenização adicional</t>
  </si>
  <si>
    <t>Total Grupo C</t>
  </si>
  <si>
    <t>Grupo D</t>
  </si>
  <si>
    <t>Total Grupo D</t>
  </si>
  <si>
    <t>Subtotal mensal</t>
  </si>
  <si>
    <t>Total mensal (Subtotal + BDI)</t>
  </si>
  <si>
    <t>Subtotal anual</t>
  </si>
  <si>
    <t>Previdência Social</t>
  </si>
  <si>
    <t>Abono de férias</t>
  </si>
  <si>
    <t>FGTS rescisões sem justa causa</t>
  </si>
  <si>
    <t>Incidência dos encargos do grupo A sobre o grupo B</t>
  </si>
  <si>
    <t>Conforme Convenção Coletiva da categoria</t>
  </si>
  <si>
    <t>Salário conforme Convenção Coletiva da categoria</t>
  </si>
  <si>
    <t>Seguro de vida, invalidez e funeral</t>
  </si>
  <si>
    <t>Vale transporte diário</t>
  </si>
  <si>
    <t>Vale refeição diário</t>
  </si>
  <si>
    <t>Vale alimentação mensal</t>
  </si>
  <si>
    <t>Uniformes</t>
  </si>
  <si>
    <t>ISS</t>
  </si>
  <si>
    <t>COFINS</t>
  </si>
  <si>
    <t>PIS</t>
  </si>
  <si>
    <t>TOTAL BDI (com aplicação da fórmula)</t>
  </si>
  <si>
    <t>Fórmula para cálculo do BDI</t>
  </si>
  <si>
    <t>BDI sobre Benefícios</t>
  </si>
  <si>
    <t>Valores mensais</t>
  </si>
  <si>
    <t>Totais</t>
  </si>
  <si>
    <t>Total anual de benefícios</t>
  </si>
  <si>
    <t>Total anual da mão de obra</t>
  </si>
  <si>
    <t>1 - TOTAL ANUAL DA MÃO DE OBRA (Total mensal x 12 meses)</t>
  </si>
  <si>
    <t>-</t>
  </si>
  <si>
    <t>TOTAL GERAL ANUAL *</t>
  </si>
  <si>
    <t>2 - TOTAL ANUAL DE BENEFÍCIOS (Total mensal x 12 meses)</t>
  </si>
  <si>
    <t>BDI sobre Insumos diversos</t>
  </si>
  <si>
    <t>TOTAL DOS ENCARGOS SOCIAIS E TRABALHISTAS (A + B + C + D)</t>
  </si>
  <si>
    <t>QUADRO RESUMO</t>
  </si>
  <si>
    <t>Sindicato da categoria: _____________________________</t>
  </si>
  <si>
    <t>Data-base do dissídio coletivo: _____/_____/_____</t>
  </si>
  <si>
    <t>PLANILHA DE CUSTOS E FORMAÇÃO DE PREÇO</t>
  </si>
  <si>
    <t>Bonificação de Despesas Indiretas - BDI</t>
  </si>
  <si>
    <t>BDI = { [ (1 + A) x (1 + B) ] / (1 - C) } - 1</t>
  </si>
  <si>
    <t>B) Lucro (bonificação)</t>
  </si>
  <si>
    <t>C) Tributos e impostos (ISS + COFINS + PIS)</t>
  </si>
  <si>
    <t>Subtotal B (Subtotal A + Encargos)</t>
  </si>
  <si>
    <t>BDI sobre Subtotal B</t>
  </si>
  <si>
    <t>Total mensal (Subtotal B + BDI)</t>
  </si>
  <si>
    <t>Quant. Postos</t>
  </si>
  <si>
    <t>Quant. Dias</t>
  </si>
  <si>
    <t>Abatimento</t>
  </si>
  <si>
    <t>Valores anuais</t>
  </si>
  <si>
    <t>Encargos sociais e trabalhistas sobre os salários</t>
  </si>
  <si>
    <t>Valores unitários</t>
  </si>
  <si>
    <t>1- Mão de obra</t>
  </si>
  <si>
    <t>2 - Benefícios</t>
  </si>
  <si>
    <t>Valores mensais totais</t>
  </si>
  <si>
    <t>Salário mensal unitário</t>
  </si>
  <si>
    <t>Assistência médica mensal (quando aplicável)</t>
  </si>
  <si>
    <t>3 - Materiais e equipamentos</t>
  </si>
  <si>
    <t>Saneantes domissanitários, sabões, desinfetantes, detergentes, saponáceos, produtos hipoalergênicos, polidores, etc.</t>
  </si>
  <si>
    <t>Panos, luvas, baldes, vassouras, rodos, esponjas, buchas, palhas de aço, materiais e utensílios para limpeza, etc.</t>
  </si>
  <si>
    <t>Inseticidas, repelentes, raticida, anti-cupim, etc., e desodorizadores de ambientes em aerosol</t>
  </si>
  <si>
    <t>Sacos plásticos em cores e tamanhos diversos</t>
  </si>
  <si>
    <t>Placas de alerta</t>
  </si>
  <si>
    <t>Lavadoras de alta pressão, lavadoras de pisos frios, apiradores de pó, enceradeiras, etc.</t>
  </si>
  <si>
    <t>Escadas portáteis</t>
  </si>
  <si>
    <t>Fios de extensão</t>
  </si>
  <si>
    <t>Mangueiras, carrinhos para transporte de lixo, etc.</t>
  </si>
  <si>
    <t>3 - TOTAL ANUAL DE MATERIAIS E EQUIPAMENTOS (Subtotal anual + BDI)</t>
  </si>
  <si>
    <t>Total de materiais e equipamentos</t>
  </si>
  <si>
    <t>Equipamentos de Proteção Individual - EPI</t>
  </si>
  <si>
    <t>Informar o custo real de cada benefício, descontado o valor eventualmente pago pelo trabalhador, conforme legislação vigente.</t>
  </si>
  <si>
    <t>ou SIMPLES NACIONAL</t>
  </si>
  <si>
    <t>Auxiliar de Serviços Gerais</t>
  </si>
  <si>
    <t>Encarregado de Limpeza</t>
  </si>
  <si>
    <t>Valor unitário</t>
  </si>
  <si>
    <t>Quantidade</t>
  </si>
  <si>
    <t>Valor total</t>
  </si>
  <si>
    <t>R$</t>
  </si>
  <si>
    <t>LIMPEZA, ASSEIO E CONSERVAÇÃO - Coren/SP Educação</t>
  </si>
  <si>
    <t>Limpeza anual de carpetes</t>
  </si>
  <si>
    <t>BDI sobre Limpeza anual de carpetes</t>
  </si>
  <si>
    <t>Subtotal A (Salários + Adicionais)</t>
  </si>
  <si>
    <t>4 - Limpeza de carpetes</t>
  </si>
  <si>
    <t>Subtotal</t>
  </si>
  <si>
    <t>Total anual (Subtotal + BDI)</t>
  </si>
  <si>
    <t>4 - TOTAL ANUAL DE LIMPEZA DE CARPETES</t>
  </si>
  <si>
    <t>Total de limpeza de carpetes</t>
  </si>
  <si>
    <t>Outras despesas</t>
  </si>
  <si>
    <t>Licença maternidade</t>
  </si>
  <si>
    <r>
      <t xml:space="preserve">A) Despesas administrativas </t>
    </r>
    <r>
      <rPr>
        <b/>
        <sz val="8"/>
        <color indexed="8"/>
        <rFont val="Calibri"/>
        <family val="2"/>
      </rPr>
      <t>(administração geral,  visitas da supervisão, etc.)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</si>
</sst>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#,##0.00_ ;\-#,##0.00\ "/>
    <numFmt numFmtId="166" formatCode="#,##0.000_ ;\-#,##0.000\ "/>
    <numFmt numFmtId="167" formatCode="#,##0.0_ ;\-#,##0.0\ "/>
    <numFmt numFmtId="168" formatCode="#,##0_ ;\-#,##0\ 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7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left" indent="2"/>
    </xf>
    <xf numFmtId="44" fontId="47" fillId="0" borderId="0" xfId="47" applyFont="1" applyBorder="1" applyAlignment="1">
      <alignment horizontal="left"/>
    </xf>
    <xf numFmtId="44" fontId="47" fillId="0" borderId="0" xfId="53" applyNumberFormat="1" applyFont="1" applyBorder="1" applyAlignment="1">
      <alignment horizontal="center"/>
    </xf>
    <xf numFmtId="0" fontId="47" fillId="0" borderId="0" xfId="53" applyNumberFormat="1" applyFont="1" applyBorder="1" applyAlignment="1">
      <alignment horizontal="center"/>
    </xf>
    <xf numFmtId="44" fontId="47" fillId="0" borderId="19" xfId="0" applyNumberFormat="1" applyFont="1" applyBorder="1" applyAlignment="1">
      <alignment horizontal="left"/>
    </xf>
    <xf numFmtId="0" fontId="48" fillId="33" borderId="20" xfId="0" applyFont="1" applyFill="1" applyBorder="1" applyAlignment="1">
      <alignment horizontal="left" indent="1"/>
    </xf>
    <xf numFmtId="0" fontId="48" fillId="33" borderId="21" xfId="0" applyFont="1" applyFill="1" applyBorder="1" applyAlignment="1">
      <alignment horizontal="left" indent="1"/>
    </xf>
    <xf numFmtId="0" fontId="48" fillId="33" borderId="21" xfId="0" applyFont="1" applyFill="1" applyBorder="1" applyAlignment="1">
      <alignment horizontal="center"/>
    </xf>
    <xf numFmtId="44" fontId="48" fillId="33" borderId="22" xfId="0" applyNumberFormat="1" applyFont="1" applyFill="1" applyBorder="1" applyAlignment="1">
      <alignment horizontal="left"/>
    </xf>
    <xf numFmtId="0" fontId="47" fillId="0" borderId="18" xfId="0" applyFont="1" applyBorder="1" applyAlignment="1">
      <alignment horizontal="left" indent="2"/>
    </xf>
    <xf numFmtId="0" fontId="47" fillId="0" borderId="0" xfId="0" applyFont="1" applyBorder="1" applyAlignment="1">
      <alignment horizontal="left" indent="2"/>
    </xf>
    <xf numFmtId="0" fontId="47" fillId="0" borderId="0" xfId="0" applyFont="1" applyBorder="1" applyAlignment="1">
      <alignment horizontal="left" indent="2"/>
    </xf>
    <xf numFmtId="0" fontId="48" fillId="33" borderId="21" xfId="0" applyFont="1" applyFill="1" applyBorder="1" applyAlignment="1">
      <alignment horizontal="left" indent="1"/>
    </xf>
    <xf numFmtId="0" fontId="47" fillId="0" borderId="15" xfId="0" applyFont="1" applyBorder="1" applyAlignment="1">
      <alignment horizontal="left" indent="2"/>
    </xf>
    <xf numFmtId="0" fontId="47" fillId="0" borderId="16" xfId="0" applyFont="1" applyBorder="1" applyAlignment="1">
      <alignment horizontal="left" indent="2"/>
    </xf>
    <xf numFmtId="0" fontId="48" fillId="33" borderId="20" xfId="0" applyFont="1" applyFill="1" applyBorder="1" applyAlignment="1">
      <alignment horizontal="left" wrapText="1" indent="1"/>
    </xf>
    <xf numFmtId="0" fontId="48" fillId="33" borderId="21" xfId="0" applyFont="1" applyFill="1" applyBorder="1" applyAlignment="1">
      <alignment horizontal="left" wrapText="1" indent="1"/>
    </xf>
    <xf numFmtId="0" fontId="48" fillId="33" borderId="21" xfId="0" applyFont="1" applyFill="1" applyBorder="1" applyAlignment="1">
      <alignment horizontal="left" wrapText="1" indent="1"/>
    </xf>
    <xf numFmtId="0" fontId="50" fillId="34" borderId="0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44" fontId="50" fillId="34" borderId="0" xfId="0" applyNumberFormat="1" applyFont="1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left" indent="1"/>
    </xf>
    <xf numFmtId="0" fontId="51" fillId="0" borderId="0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 horizontal="left" indent="1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8" xfId="0" applyFont="1" applyBorder="1" applyAlignment="1">
      <alignment/>
    </xf>
    <xf numFmtId="44" fontId="47" fillId="0" borderId="0" xfId="47" applyFont="1" applyBorder="1" applyAlignment="1">
      <alignment/>
    </xf>
    <xf numFmtId="44" fontId="47" fillId="0" borderId="19" xfId="47" applyFont="1" applyBorder="1" applyAlignment="1">
      <alignment/>
    </xf>
    <xf numFmtId="0" fontId="47" fillId="0" borderId="18" xfId="0" applyFont="1" applyBorder="1" applyAlignment="1">
      <alignment horizontal="left"/>
    </xf>
    <xf numFmtId="44" fontId="47" fillId="33" borderId="0" xfId="47" applyFont="1" applyFill="1" applyBorder="1" applyAlignment="1">
      <alignment horizontal="center"/>
    </xf>
    <xf numFmtId="0" fontId="47" fillId="0" borderId="21" xfId="0" applyFont="1" applyBorder="1" applyAlignment="1">
      <alignment/>
    </xf>
    <xf numFmtId="44" fontId="48" fillId="33" borderId="22" xfId="47" applyFont="1" applyFill="1" applyBorder="1" applyAlignment="1">
      <alignment horizontal="left"/>
    </xf>
    <xf numFmtId="0" fontId="52" fillId="0" borderId="0" xfId="0" applyFont="1" applyAlignment="1">
      <alignment/>
    </xf>
    <xf numFmtId="0" fontId="49" fillId="0" borderId="16" xfId="0" applyFont="1" applyBorder="1" applyAlignment="1">
      <alignment/>
    </xf>
    <xf numFmtId="44" fontId="47" fillId="0" borderId="0" xfId="0" applyNumberFormat="1" applyFont="1" applyBorder="1" applyAlignment="1">
      <alignment horizontal="left"/>
    </xf>
    <xf numFmtId="0" fontId="47" fillId="0" borderId="15" xfId="0" applyFont="1" applyBorder="1" applyAlignment="1">
      <alignment horizontal="left" indent="2"/>
    </xf>
    <xf numFmtId="0" fontId="47" fillId="0" borderId="16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44" fontId="47" fillId="0" borderId="17" xfId="0" applyNumberFormat="1" applyFont="1" applyBorder="1" applyAlignment="1">
      <alignment horizontal="center"/>
    </xf>
    <xf numFmtId="168" fontId="47" fillId="0" borderId="0" xfId="47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indent="1"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7" xfId="0" applyFont="1" applyFill="1" applyBorder="1" applyAlignment="1">
      <alignment horizontal="left"/>
    </xf>
    <xf numFmtId="10" fontId="48" fillId="33" borderId="28" xfId="51" applyNumberFormat="1" applyFont="1" applyFill="1" applyBorder="1" applyAlignment="1">
      <alignment horizontal="center"/>
    </xf>
    <xf numFmtId="0" fontId="48" fillId="33" borderId="26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10" fontId="48" fillId="33" borderId="17" xfId="0" applyNumberFormat="1" applyFont="1" applyFill="1" applyBorder="1" applyAlignment="1">
      <alignment horizontal="center"/>
    </xf>
    <xf numFmtId="0" fontId="47" fillId="0" borderId="18" xfId="0" applyFont="1" applyBorder="1" applyAlignment="1">
      <alignment horizontal="left" indent="1"/>
    </xf>
    <xf numFmtId="0" fontId="47" fillId="0" borderId="0" xfId="0" applyFont="1" applyBorder="1" applyAlignment="1">
      <alignment horizontal="right"/>
    </xf>
    <xf numFmtId="10" fontId="47" fillId="0" borderId="19" xfId="51" applyNumberFormat="1" applyFont="1" applyBorder="1" applyAlignment="1">
      <alignment horizontal="center"/>
    </xf>
    <xf numFmtId="10" fontId="50" fillId="34" borderId="0" xfId="51" applyNumberFormat="1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 horizontal="left" indent="1"/>
    </xf>
    <xf numFmtId="0" fontId="52" fillId="0" borderId="14" xfId="0" applyFont="1" applyBorder="1" applyAlignment="1">
      <alignment/>
    </xf>
    <xf numFmtId="0" fontId="52" fillId="0" borderId="0" xfId="0" applyFont="1" applyAlignment="1" quotePrefix="1">
      <alignment/>
    </xf>
    <xf numFmtId="0" fontId="48" fillId="0" borderId="15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10" fontId="47" fillId="0" borderId="19" xfId="51" applyNumberFormat="1" applyFont="1" applyBorder="1" applyAlignment="1">
      <alignment horizontal="right"/>
    </xf>
    <xf numFmtId="0" fontId="48" fillId="33" borderId="20" xfId="0" applyFont="1" applyFill="1" applyBorder="1" applyAlignment="1">
      <alignment horizontal="left" indent="1"/>
    </xf>
    <xf numFmtId="0" fontId="47" fillId="33" borderId="21" xfId="0" applyFont="1" applyFill="1" applyBorder="1" applyAlignment="1">
      <alignment/>
    </xf>
    <xf numFmtId="10" fontId="48" fillId="33" borderId="22" xfId="0" applyNumberFormat="1" applyFont="1" applyFill="1" applyBorder="1" applyAlignment="1">
      <alignment horizontal="right"/>
    </xf>
    <xf numFmtId="10" fontId="48" fillId="33" borderId="22" xfId="51" applyNumberFormat="1" applyFont="1" applyFill="1" applyBorder="1" applyAlignment="1">
      <alignment horizontal="right"/>
    </xf>
    <xf numFmtId="0" fontId="47" fillId="0" borderId="17" xfId="0" applyFont="1" applyBorder="1" applyAlignment="1">
      <alignment horizontal="right"/>
    </xf>
    <xf numFmtId="10" fontId="47" fillId="0" borderId="19" xfId="0" applyNumberFormat="1" applyFont="1" applyBorder="1" applyAlignment="1">
      <alignment horizontal="right"/>
    </xf>
    <xf numFmtId="0" fontId="48" fillId="33" borderId="18" xfId="0" applyFont="1" applyFill="1" applyBorder="1" applyAlignment="1">
      <alignment horizontal="left" indent="1"/>
    </xf>
    <xf numFmtId="0" fontId="47" fillId="33" borderId="0" xfId="0" applyFont="1" applyFill="1" applyBorder="1" applyAlignment="1">
      <alignment/>
    </xf>
    <xf numFmtId="10" fontId="48" fillId="33" borderId="19" xfId="0" applyNumberFormat="1" applyFont="1" applyFill="1" applyBorder="1" applyAlignment="1">
      <alignment horizontal="right"/>
    </xf>
    <xf numFmtId="0" fontId="50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10" fontId="50" fillId="34" borderId="0" xfId="51" applyNumberFormat="1" applyFont="1" applyFill="1" applyBorder="1" applyAlignment="1">
      <alignment horizontal="right"/>
    </xf>
    <xf numFmtId="0" fontId="47" fillId="0" borderId="24" xfId="0" applyFont="1" applyBorder="1" applyAlignment="1">
      <alignment/>
    </xf>
    <xf numFmtId="0" fontId="47" fillId="0" borderId="24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53"/>
  <sheetViews>
    <sheetView showGridLines="0" tabSelected="1" zoomScale="90" zoomScaleNormal="90" zoomScalePageLayoutView="0" workbookViewId="0" topLeftCell="A1">
      <selection activeCell="P116" sqref="P116"/>
    </sheetView>
  </sheetViews>
  <sheetFormatPr defaultColWidth="9.140625" defaultRowHeight="12.75"/>
  <cols>
    <col min="1" max="1" width="9.140625" style="3" customWidth="1"/>
    <col min="2" max="2" width="11.421875" style="3" customWidth="1"/>
    <col min="3" max="3" width="2.7109375" style="3" customWidth="1"/>
    <col min="4" max="4" width="60.421875" style="1" customWidth="1"/>
    <col min="5" max="5" width="14.8515625" style="1" bestFit="1" customWidth="1"/>
    <col min="6" max="6" width="12.00390625" style="1" bestFit="1" customWidth="1"/>
    <col min="7" max="7" width="20.00390625" style="1" bestFit="1" customWidth="1"/>
    <col min="8" max="8" width="14.140625" style="1" bestFit="1" customWidth="1"/>
    <col min="9" max="9" width="19.28125" style="1" bestFit="1" customWidth="1"/>
    <col min="10" max="10" width="3.7109375" style="3" customWidth="1"/>
    <col min="11" max="11" width="11.8515625" style="3" bestFit="1" customWidth="1"/>
    <col min="12" max="16384" width="9.140625" style="3" customWidth="1"/>
  </cols>
  <sheetData>
    <row r="2" spans="3:10" s="3" customFormat="1" ht="12.75" customHeight="1">
      <c r="C2" s="2" t="s">
        <v>99</v>
      </c>
      <c r="D2" s="2"/>
      <c r="E2" s="2"/>
      <c r="F2" s="2"/>
      <c r="G2" s="2"/>
      <c r="H2" s="2"/>
      <c r="I2" s="2"/>
      <c r="J2" s="2"/>
    </row>
    <row r="3" spans="3:10" s="3" customFormat="1" ht="12.75">
      <c r="C3" s="4" t="s">
        <v>59</v>
      </c>
      <c r="D3" s="4"/>
      <c r="E3" s="4"/>
      <c r="F3" s="4"/>
      <c r="G3" s="4"/>
      <c r="H3" s="4"/>
      <c r="I3" s="4"/>
      <c r="J3" s="4"/>
    </row>
    <row r="4" spans="4:9" s="3" customFormat="1" ht="13.5" thickBot="1">
      <c r="D4" s="5"/>
      <c r="E4" s="5"/>
      <c r="F4" s="5"/>
      <c r="G4" s="5"/>
      <c r="H4" s="5"/>
      <c r="I4" s="5"/>
    </row>
    <row r="5" spans="3:10" s="3" customFormat="1" ht="12.75">
      <c r="C5" s="6"/>
      <c r="D5" s="7" t="s">
        <v>73</v>
      </c>
      <c r="E5" s="7"/>
      <c r="F5" s="7"/>
      <c r="G5" s="7"/>
      <c r="H5" s="7"/>
      <c r="I5" s="8"/>
      <c r="J5" s="9"/>
    </row>
    <row r="6" spans="3:10" s="3" customFormat="1" ht="12.75">
      <c r="C6" s="10"/>
      <c r="D6" s="11"/>
      <c r="E6" s="11"/>
      <c r="F6" s="11"/>
      <c r="G6" s="11"/>
      <c r="H6" s="11"/>
      <c r="I6" s="5"/>
      <c r="J6" s="12"/>
    </row>
    <row r="7" spans="3:10" s="3" customFormat="1" ht="12.75">
      <c r="C7" s="10"/>
      <c r="D7" s="13"/>
      <c r="E7" s="14"/>
      <c r="F7" s="14"/>
      <c r="G7" s="14" t="s">
        <v>76</v>
      </c>
      <c r="H7" s="14" t="s">
        <v>67</v>
      </c>
      <c r="I7" s="15" t="s">
        <v>75</v>
      </c>
      <c r="J7" s="12"/>
    </row>
    <row r="8" spans="3:10" s="3" customFormat="1" ht="12.75">
      <c r="C8" s="10"/>
      <c r="D8" s="16" t="s">
        <v>93</v>
      </c>
      <c r="E8" s="17"/>
      <c r="F8" s="1"/>
      <c r="G8" s="18">
        <v>0</v>
      </c>
      <c r="H8" s="19">
        <v>5</v>
      </c>
      <c r="I8" s="20">
        <f>H8*G8</f>
        <v>0</v>
      </c>
      <c r="J8" s="12"/>
    </row>
    <row r="9" spans="3:10" s="3" customFormat="1" ht="12.75">
      <c r="C9" s="10"/>
      <c r="D9" s="16" t="s">
        <v>94</v>
      </c>
      <c r="E9" s="17"/>
      <c r="F9" s="1"/>
      <c r="G9" s="18">
        <v>0</v>
      </c>
      <c r="H9" s="19">
        <v>1</v>
      </c>
      <c r="I9" s="20">
        <f>H9*G9</f>
        <v>0</v>
      </c>
      <c r="J9" s="12"/>
    </row>
    <row r="10" spans="3:10" s="3" customFormat="1" ht="12.75">
      <c r="C10" s="10"/>
      <c r="D10" s="21" t="s">
        <v>102</v>
      </c>
      <c r="E10" s="22"/>
      <c r="F10" s="22"/>
      <c r="G10" s="23"/>
      <c r="H10" s="23"/>
      <c r="I10" s="24">
        <f>I8+I9</f>
        <v>0</v>
      </c>
      <c r="J10" s="12"/>
    </row>
    <row r="11" spans="3:10" s="3" customFormat="1" ht="12.75">
      <c r="C11" s="10"/>
      <c r="D11" s="25" t="s">
        <v>71</v>
      </c>
      <c r="E11" s="26"/>
      <c r="F11" s="26"/>
      <c r="G11" s="27"/>
      <c r="H11" s="27"/>
      <c r="I11" s="20">
        <f>I10*I126</f>
        <v>0</v>
      </c>
      <c r="J11" s="12"/>
    </row>
    <row r="12" spans="3:10" s="3" customFormat="1" ht="12.75">
      <c r="C12" s="10"/>
      <c r="D12" s="21" t="s">
        <v>64</v>
      </c>
      <c r="E12" s="22"/>
      <c r="F12" s="22"/>
      <c r="G12" s="28"/>
      <c r="H12" s="28"/>
      <c r="I12" s="24">
        <f>I10+I11</f>
        <v>0</v>
      </c>
      <c r="J12" s="12"/>
    </row>
    <row r="13" spans="3:10" s="3" customFormat="1" ht="12.75">
      <c r="C13" s="10"/>
      <c r="D13" s="29" t="s">
        <v>65</v>
      </c>
      <c r="E13" s="30"/>
      <c r="F13" s="30"/>
      <c r="G13" s="27"/>
      <c r="H13" s="27"/>
      <c r="I13" s="20">
        <f>I12*I90</f>
        <v>0</v>
      </c>
      <c r="J13" s="12"/>
    </row>
    <row r="14" spans="3:10" s="3" customFormat="1" ht="12.75">
      <c r="C14" s="10"/>
      <c r="D14" s="31" t="s">
        <v>66</v>
      </c>
      <c r="E14" s="32"/>
      <c r="F14" s="32"/>
      <c r="G14" s="33"/>
      <c r="H14" s="33"/>
      <c r="I14" s="24">
        <f>I12+I13</f>
        <v>0</v>
      </c>
      <c r="J14" s="12"/>
    </row>
    <row r="15" spans="3:10" s="3" customFormat="1" ht="12.75">
      <c r="C15" s="10"/>
      <c r="D15" s="34" t="s">
        <v>50</v>
      </c>
      <c r="E15" s="34"/>
      <c r="F15" s="34"/>
      <c r="G15" s="35"/>
      <c r="H15" s="35"/>
      <c r="I15" s="36">
        <f>I14*12</f>
        <v>0</v>
      </c>
      <c r="J15" s="12"/>
    </row>
    <row r="16" spans="3:10" s="41" customFormat="1" ht="11.25">
      <c r="C16" s="37"/>
      <c r="D16" s="38"/>
      <c r="E16" s="38"/>
      <c r="F16" s="38"/>
      <c r="G16" s="38"/>
      <c r="H16" s="38"/>
      <c r="I16" s="39"/>
      <c r="J16" s="40"/>
    </row>
    <row r="17" spans="3:10" s="41" customFormat="1" ht="11.25">
      <c r="C17" s="37"/>
      <c r="D17" s="42" t="s">
        <v>34</v>
      </c>
      <c r="E17" s="38"/>
      <c r="F17" s="38"/>
      <c r="G17" s="38"/>
      <c r="H17" s="38"/>
      <c r="I17" s="39"/>
      <c r="J17" s="40"/>
    </row>
    <row r="18" spans="3:10" s="41" customFormat="1" ht="11.25">
      <c r="C18" s="37"/>
      <c r="D18" s="42" t="s">
        <v>57</v>
      </c>
      <c r="E18" s="38"/>
      <c r="F18" s="38"/>
      <c r="G18" s="38"/>
      <c r="H18" s="38"/>
      <c r="I18" s="39"/>
      <c r="J18" s="40"/>
    </row>
    <row r="19" spans="3:10" s="41" customFormat="1" ht="11.25">
      <c r="C19" s="37"/>
      <c r="D19" s="42" t="s">
        <v>58</v>
      </c>
      <c r="E19" s="38"/>
      <c r="F19" s="38"/>
      <c r="G19" s="38"/>
      <c r="H19" s="38"/>
      <c r="I19" s="39"/>
      <c r="J19" s="40"/>
    </row>
    <row r="20" spans="3:10" s="3" customFormat="1" ht="13.5" thickBot="1">
      <c r="C20" s="43"/>
      <c r="D20" s="44"/>
      <c r="E20" s="44"/>
      <c r="F20" s="44"/>
      <c r="G20" s="44"/>
      <c r="H20" s="44"/>
      <c r="I20" s="45"/>
      <c r="J20" s="46"/>
    </row>
    <row r="21" spans="4:9" s="3" customFormat="1" ht="13.5" thickBot="1">
      <c r="D21" s="5"/>
      <c r="E21" s="5"/>
      <c r="F21" s="5"/>
      <c r="G21" s="5"/>
      <c r="H21" s="5"/>
      <c r="I21" s="5"/>
    </row>
    <row r="22" spans="3:10" s="3" customFormat="1" ht="12.75">
      <c r="C22" s="6"/>
      <c r="D22" s="7" t="s">
        <v>74</v>
      </c>
      <c r="E22" s="7"/>
      <c r="F22" s="7"/>
      <c r="G22" s="7"/>
      <c r="H22" s="7"/>
      <c r="I22" s="8"/>
      <c r="J22" s="9"/>
    </row>
    <row r="23" spans="3:10" s="3" customFormat="1" ht="12.75">
      <c r="C23" s="10"/>
      <c r="D23" s="11"/>
      <c r="E23" s="11"/>
      <c r="F23" s="11"/>
      <c r="G23" s="11"/>
      <c r="H23" s="11"/>
      <c r="I23" s="5"/>
      <c r="J23" s="12"/>
    </row>
    <row r="24" spans="3:10" s="3" customFormat="1" ht="12.75">
      <c r="C24" s="10"/>
      <c r="D24" s="47"/>
      <c r="E24" s="14" t="s">
        <v>72</v>
      </c>
      <c r="F24" s="14" t="s">
        <v>67</v>
      </c>
      <c r="G24" s="14" t="s">
        <v>68</v>
      </c>
      <c r="H24" s="14" t="s">
        <v>69</v>
      </c>
      <c r="I24" s="15" t="s">
        <v>46</v>
      </c>
      <c r="J24" s="12"/>
    </row>
    <row r="25" spans="3:10" s="3" customFormat="1" ht="12.75">
      <c r="C25" s="10"/>
      <c r="D25" s="48" t="s">
        <v>36</v>
      </c>
      <c r="E25" s="49">
        <v>0</v>
      </c>
      <c r="F25" s="19">
        <v>6</v>
      </c>
      <c r="G25" s="19">
        <v>22</v>
      </c>
      <c r="H25" s="18">
        <f>I10*6%</f>
        <v>0</v>
      </c>
      <c r="I25" s="50">
        <f>(E25*F25*G25)-H25</f>
        <v>0</v>
      </c>
      <c r="J25" s="12"/>
    </row>
    <row r="26" spans="3:10" s="3" customFormat="1" ht="12.75">
      <c r="C26" s="10"/>
      <c r="D26" s="51" t="s">
        <v>37</v>
      </c>
      <c r="E26" s="49">
        <v>0</v>
      </c>
      <c r="F26" s="19">
        <v>6</v>
      </c>
      <c r="G26" s="19">
        <v>22</v>
      </c>
      <c r="H26" s="18">
        <v>0</v>
      </c>
      <c r="I26" s="50">
        <f>(E26*F26*G26)-H26</f>
        <v>0</v>
      </c>
      <c r="J26" s="12"/>
    </row>
    <row r="27" spans="3:10" s="3" customFormat="1" ht="12.75">
      <c r="C27" s="10"/>
      <c r="D27" s="51" t="s">
        <v>38</v>
      </c>
      <c r="E27" s="49">
        <v>0</v>
      </c>
      <c r="F27" s="19">
        <v>6</v>
      </c>
      <c r="G27" s="52" t="s">
        <v>51</v>
      </c>
      <c r="H27" s="52" t="s">
        <v>51</v>
      </c>
      <c r="I27" s="50">
        <f>E27*F27</f>
        <v>0</v>
      </c>
      <c r="J27" s="12"/>
    </row>
    <row r="28" spans="3:10" s="3" customFormat="1" ht="12.75">
      <c r="C28" s="10"/>
      <c r="D28" s="48" t="s">
        <v>77</v>
      </c>
      <c r="E28" s="49">
        <v>0</v>
      </c>
      <c r="F28" s="19">
        <v>6</v>
      </c>
      <c r="G28" s="52" t="s">
        <v>51</v>
      </c>
      <c r="H28" s="52" t="s">
        <v>51</v>
      </c>
      <c r="I28" s="50">
        <f>E28*F28</f>
        <v>0</v>
      </c>
      <c r="J28" s="12"/>
    </row>
    <row r="29" spans="3:10" s="3" customFormat="1" ht="12.75">
      <c r="C29" s="10"/>
      <c r="D29" s="51" t="s">
        <v>35</v>
      </c>
      <c r="E29" s="49">
        <v>0</v>
      </c>
      <c r="F29" s="19">
        <v>6</v>
      </c>
      <c r="G29" s="52" t="s">
        <v>51</v>
      </c>
      <c r="H29" s="52" t="s">
        <v>51</v>
      </c>
      <c r="I29" s="50">
        <f>E29*F29</f>
        <v>0</v>
      </c>
      <c r="J29" s="12"/>
    </row>
    <row r="30" spans="3:10" s="3" customFormat="1" ht="12.75">
      <c r="C30" s="10"/>
      <c r="D30" s="51" t="s">
        <v>108</v>
      </c>
      <c r="E30" s="49">
        <v>0</v>
      </c>
      <c r="F30" s="19">
        <v>6</v>
      </c>
      <c r="G30" s="52" t="s">
        <v>51</v>
      </c>
      <c r="H30" s="52" t="s">
        <v>51</v>
      </c>
      <c r="I30" s="50">
        <f>E30*F30</f>
        <v>0</v>
      </c>
      <c r="J30" s="12"/>
    </row>
    <row r="31" spans="3:10" s="3" customFormat="1" ht="12.75">
      <c r="C31" s="10"/>
      <c r="D31" s="31" t="s">
        <v>26</v>
      </c>
      <c r="E31" s="53"/>
      <c r="F31" s="53"/>
      <c r="G31" s="33"/>
      <c r="H31" s="33"/>
      <c r="I31" s="54">
        <f>SUM(I25:I30)</f>
        <v>0</v>
      </c>
      <c r="J31" s="12"/>
    </row>
    <row r="32" spans="3:10" s="3" customFormat="1" ht="12.75">
      <c r="C32" s="10"/>
      <c r="D32" s="29" t="s">
        <v>45</v>
      </c>
      <c r="E32" s="30"/>
      <c r="F32" s="30"/>
      <c r="G32" s="27"/>
      <c r="H32" s="27"/>
      <c r="I32" s="20">
        <f>I31*I90</f>
        <v>0</v>
      </c>
      <c r="J32" s="12"/>
    </row>
    <row r="33" spans="3:10" s="3" customFormat="1" ht="12.75">
      <c r="C33" s="10"/>
      <c r="D33" s="31" t="s">
        <v>27</v>
      </c>
      <c r="E33" s="32"/>
      <c r="F33" s="32"/>
      <c r="G33" s="33"/>
      <c r="H33" s="33"/>
      <c r="I33" s="24">
        <f>I31+I32</f>
        <v>0</v>
      </c>
      <c r="J33" s="12"/>
    </row>
    <row r="34" spans="3:10" s="3" customFormat="1" ht="12.75">
      <c r="C34" s="10"/>
      <c r="D34" s="34" t="s">
        <v>53</v>
      </c>
      <c r="E34" s="34"/>
      <c r="F34" s="34"/>
      <c r="G34" s="35"/>
      <c r="H34" s="35"/>
      <c r="I34" s="36">
        <f>I33*12</f>
        <v>0</v>
      </c>
      <c r="J34" s="12"/>
    </row>
    <row r="35" spans="3:10" s="41" customFormat="1" ht="11.25">
      <c r="C35" s="37"/>
      <c r="D35" s="38"/>
      <c r="E35" s="38"/>
      <c r="F35" s="38"/>
      <c r="G35" s="38"/>
      <c r="H35" s="38"/>
      <c r="I35" s="39"/>
      <c r="J35" s="40"/>
    </row>
    <row r="36" spans="3:10" s="41" customFormat="1" ht="11.25">
      <c r="C36" s="37"/>
      <c r="D36" s="55" t="s">
        <v>33</v>
      </c>
      <c r="E36" s="38"/>
      <c r="F36" s="38"/>
      <c r="G36" s="38"/>
      <c r="H36" s="38"/>
      <c r="I36" s="39"/>
      <c r="J36" s="40"/>
    </row>
    <row r="37" spans="3:10" s="41" customFormat="1" ht="11.25">
      <c r="C37" s="37"/>
      <c r="D37" s="55" t="s">
        <v>91</v>
      </c>
      <c r="E37" s="38"/>
      <c r="F37" s="38"/>
      <c r="G37" s="38"/>
      <c r="H37" s="38"/>
      <c r="I37" s="39"/>
      <c r="J37" s="40"/>
    </row>
    <row r="38" spans="3:10" s="3" customFormat="1" ht="13.5" thickBot="1">
      <c r="C38" s="43"/>
      <c r="D38" s="44"/>
      <c r="E38" s="44"/>
      <c r="F38" s="44"/>
      <c r="G38" s="44"/>
      <c r="H38" s="44"/>
      <c r="I38" s="45"/>
      <c r="J38" s="46"/>
    </row>
    <row r="39" spans="4:9" s="3" customFormat="1" ht="13.5" thickBot="1">
      <c r="D39" s="5"/>
      <c r="E39" s="5"/>
      <c r="F39" s="5"/>
      <c r="G39" s="5"/>
      <c r="H39" s="5"/>
      <c r="I39" s="5"/>
    </row>
    <row r="40" spans="3:10" s="3" customFormat="1" ht="12.75">
      <c r="C40" s="6"/>
      <c r="D40" s="7" t="s">
        <v>78</v>
      </c>
      <c r="E40" s="7"/>
      <c r="F40" s="7"/>
      <c r="G40" s="7"/>
      <c r="H40" s="7"/>
      <c r="I40" s="8"/>
      <c r="J40" s="9"/>
    </row>
    <row r="41" spans="3:10" s="3" customFormat="1" ht="12.75">
      <c r="C41" s="10"/>
      <c r="D41" s="11"/>
      <c r="E41" s="11"/>
      <c r="F41" s="11"/>
      <c r="G41" s="11"/>
      <c r="H41" s="11"/>
      <c r="I41" s="5"/>
      <c r="J41" s="12"/>
    </row>
    <row r="42" spans="3:10" s="3" customFormat="1" ht="12.75">
      <c r="C42" s="10"/>
      <c r="D42" s="47"/>
      <c r="E42" s="56"/>
      <c r="F42" s="14"/>
      <c r="G42" s="14"/>
      <c r="H42" s="14" t="s">
        <v>46</v>
      </c>
      <c r="I42" s="15" t="s">
        <v>70</v>
      </c>
      <c r="J42" s="12"/>
    </row>
    <row r="43" spans="3:10" s="3" customFormat="1" ht="12.75">
      <c r="C43" s="10"/>
      <c r="D43" s="48" t="s">
        <v>79</v>
      </c>
      <c r="E43" s="49"/>
      <c r="F43" s="49"/>
      <c r="G43" s="49"/>
      <c r="H43" s="49">
        <v>0</v>
      </c>
      <c r="I43" s="50">
        <f>H43*12</f>
        <v>0</v>
      </c>
      <c r="J43" s="12"/>
    </row>
    <row r="44" spans="3:10" s="3" customFormat="1" ht="12.75">
      <c r="C44" s="10"/>
      <c r="D44" s="48" t="s">
        <v>80</v>
      </c>
      <c r="E44" s="49"/>
      <c r="F44" s="49"/>
      <c r="G44" s="49"/>
      <c r="H44" s="49">
        <v>0</v>
      </c>
      <c r="I44" s="50">
        <f aca="true" t="shared" si="0" ref="I44:I53">H44*12</f>
        <v>0</v>
      </c>
      <c r="J44" s="12"/>
    </row>
    <row r="45" spans="3:10" s="3" customFormat="1" ht="12.75">
      <c r="C45" s="10"/>
      <c r="D45" s="48" t="s">
        <v>81</v>
      </c>
      <c r="E45" s="49"/>
      <c r="F45" s="49"/>
      <c r="G45" s="49"/>
      <c r="H45" s="49">
        <v>0</v>
      </c>
      <c r="I45" s="50">
        <f t="shared" si="0"/>
        <v>0</v>
      </c>
      <c r="J45" s="12"/>
    </row>
    <row r="46" spans="3:10" s="3" customFormat="1" ht="12.75">
      <c r="C46" s="10"/>
      <c r="D46" s="48" t="s">
        <v>82</v>
      </c>
      <c r="E46" s="49"/>
      <c r="F46" s="49"/>
      <c r="G46" s="49"/>
      <c r="H46" s="49">
        <v>0</v>
      </c>
      <c r="I46" s="50">
        <f t="shared" si="0"/>
        <v>0</v>
      </c>
      <c r="J46" s="12"/>
    </row>
    <row r="47" spans="3:10" s="3" customFormat="1" ht="12.75">
      <c r="C47" s="10"/>
      <c r="D47" s="48" t="s">
        <v>83</v>
      </c>
      <c r="E47" s="49"/>
      <c r="F47" s="49"/>
      <c r="G47" s="49"/>
      <c r="H47" s="49">
        <v>0</v>
      </c>
      <c r="I47" s="50">
        <f t="shared" si="0"/>
        <v>0</v>
      </c>
      <c r="J47" s="12"/>
    </row>
    <row r="48" spans="3:10" s="3" customFormat="1" ht="12.75">
      <c r="C48" s="10"/>
      <c r="D48" s="48" t="s">
        <v>84</v>
      </c>
      <c r="E48" s="49"/>
      <c r="F48" s="49"/>
      <c r="G48" s="49"/>
      <c r="H48" s="49">
        <v>0</v>
      </c>
      <c r="I48" s="50">
        <f t="shared" si="0"/>
        <v>0</v>
      </c>
      <c r="J48" s="12"/>
    </row>
    <row r="49" spans="3:10" s="3" customFormat="1" ht="12.75">
      <c r="C49" s="10"/>
      <c r="D49" s="48" t="s">
        <v>85</v>
      </c>
      <c r="E49" s="49"/>
      <c r="F49" s="49"/>
      <c r="G49" s="49"/>
      <c r="H49" s="49">
        <v>0</v>
      </c>
      <c r="I49" s="50">
        <f t="shared" si="0"/>
        <v>0</v>
      </c>
      <c r="J49" s="12"/>
    </row>
    <row r="50" spans="3:10" s="3" customFormat="1" ht="12.75">
      <c r="C50" s="10"/>
      <c r="D50" s="48" t="s">
        <v>86</v>
      </c>
      <c r="E50" s="49"/>
      <c r="F50" s="49"/>
      <c r="G50" s="49"/>
      <c r="H50" s="49">
        <v>0</v>
      </c>
      <c r="I50" s="50">
        <f t="shared" si="0"/>
        <v>0</v>
      </c>
      <c r="J50" s="12"/>
    </row>
    <row r="51" spans="3:10" s="3" customFormat="1" ht="12.75">
      <c r="C51" s="10"/>
      <c r="D51" s="48" t="s">
        <v>87</v>
      </c>
      <c r="E51" s="49"/>
      <c r="F51" s="49"/>
      <c r="G51" s="49"/>
      <c r="H51" s="49">
        <v>0</v>
      </c>
      <c r="I51" s="50">
        <f t="shared" si="0"/>
        <v>0</v>
      </c>
      <c r="J51" s="12"/>
    </row>
    <row r="52" spans="3:10" s="3" customFormat="1" ht="12.75">
      <c r="C52" s="10"/>
      <c r="D52" s="48" t="s">
        <v>90</v>
      </c>
      <c r="E52" s="49"/>
      <c r="F52" s="49"/>
      <c r="G52" s="49"/>
      <c r="H52" s="49">
        <v>0</v>
      </c>
      <c r="I52" s="50">
        <f t="shared" si="0"/>
        <v>0</v>
      </c>
      <c r="J52" s="12"/>
    </row>
    <row r="53" spans="3:10" s="3" customFormat="1" ht="12.75">
      <c r="C53" s="10"/>
      <c r="D53" s="48" t="s">
        <v>39</v>
      </c>
      <c r="E53" s="49"/>
      <c r="F53" s="49"/>
      <c r="G53" s="49"/>
      <c r="H53" s="49">
        <v>0</v>
      </c>
      <c r="I53" s="50">
        <f t="shared" si="0"/>
        <v>0</v>
      </c>
      <c r="J53" s="12"/>
    </row>
    <row r="54" spans="3:10" s="3" customFormat="1" ht="12.75">
      <c r="C54" s="10"/>
      <c r="D54" s="31" t="s">
        <v>28</v>
      </c>
      <c r="E54" s="32"/>
      <c r="F54" s="32"/>
      <c r="G54" s="33"/>
      <c r="H54" s="33"/>
      <c r="I54" s="54">
        <f>SUM(I43:I53)</f>
        <v>0</v>
      </c>
      <c r="J54" s="12"/>
    </row>
    <row r="55" spans="3:10" s="3" customFormat="1" ht="12.75">
      <c r="C55" s="10"/>
      <c r="D55" s="29" t="s">
        <v>54</v>
      </c>
      <c r="E55" s="30"/>
      <c r="F55" s="30"/>
      <c r="G55" s="27"/>
      <c r="H55" s="27"/>
      <c r="I55" s="20">
        <f>I54*I90</f>
        <v>0</v>
      </c>
      <c r="J55" s="12"/>
    </row>
    <row r="56" spans="3:10" s="3" customFormat="1" ht="12.75" customHeight="1">
      <c r="C56" s="10"/>
      <c r="D56" s="34" t="s">
        <v>88</v>
      </c>
      <c r="E56" s="34"/>
      <c r="F56" s="34"/>
      <c r="G56" s="34"/>
      <c r="H56" s="35"/>
      <c r="I56" s="36">
        <f>I54+I55</f>
        <v>0</v>
      </c>
      <c r="J56" s="12"/>
    </row>
    <row r="57" spans="3:10" s="3" customFormat="1" ht="13.5" thickBot="1">
      <c r="C57" s="43"/>
      <c r="D57" s="44"/>
      <c r="E57" s="44"/>
      <c r="F57" s="44"/>
      <c r="G57" s="44"/>
      <c r="H57" s="44"/>
      <c r="I57" s="45"/>
      <c r="J57" s="46"/>
    </row>
    <row r="58" spans="4:9" s="3" customFormat="1" ht="13.5" thickBot="1">
      <c r="D58" s="5"/>
      <c r="E58" s="5"/>
      <c r="F58" s="5"/>
      <c r="G58" s="5"/>
      <c r="H58" s="5"/>
      <c r="I58" s="5"/>
    </row>
    <row r="59" spans="3:10" s="3" customFormat="1" ht="12.75">
      <c r="C59" s="6"/>
      <c r="D59" s="7" t="s">
        <v>103</v>
      </c>
      <c r="E59" s="7"/>
      <c r="F59" s="7"/>
      <c r="G59" s="7"/>
      <c r="H59" s="7"/>
      <c r="I59" s="8"/>
      <c r="J59" s="9"/>
    </row>
    <row r="60" spans="3:10" s="3" customFormat="1" ht="12.75">
      <c r="C60" s="10"/>
      <c r="D60" s="27"/>
      <c r="E60" s="27"/>
      <c r="F60" s="27"/>
      <c r="G60" s="27"/>
      <c r="H60" s="27"/>
      <c r="I60" s="57"/>
      <c r="J60" s="12"/>
    </row>
    <row r="61" spans="3:10" s="3" customFormat="1" ht="12.75">
      <c r="C61" s="10"/>
      <c r="D61" s="58"/>
      <c r="E61" s="59"/>
      <c r="F61" s="59"/>
      <c r="G61" s="60" t="s">
        <v>95</v>
      </c>
      <c r="H61" s="60" t="s">
        <v>96</v>
      </c>
      <c r="I61" s="61" t="s">
        <v>97</v>
      </c>
      <c r="J61" s="12"/>
    </row>
    <row r="62" spans="3:10" s="3" customFormat="1" ht="12.75">
      <c r="C62" s="10"/>
      <c r="D62" s="48" t="s">
        <v>100</v>
      </c>
      <c r="E62" s="49"/>
      <c r="F62" s="49"/>
      <c r="G62" s="49" t="s">
        <v>98</v>
      </c>
      <c r="H62" s="62"/>
      <c r="I62" s="50">
        <v>0</v>
      </c>
      <c r="J62" s="12"/>
    </row>
    <row r="63" spans="3:10" s="3" customFormat="1" ht="12.75">
      <c r="C63" s="10"/>
      <c r="D63" s="31" t="s">
        <v>104</v>
      </c>
      <c r="E63" s="32"/>
      <c r="F63" s="32"/>
      <c r="G63" s="33"/>
      <c r="H63" s="33"/>
      <c r="I63" s="24">
        <f>I62+I60</f>
        <v>0</v>
      </c>
      <c r="J63" s="12"/>
    </row>
    <row r="64" spans="3:10" s="3" customFormat="1" ht="12.75">
      <c r="C64" s="10"/>
      <c r="D64" s="29" t="s">
        <v>101</v>
      </c>
      <c r="E64" s="30"/>
      <c r="F64" s="30"/>
      <c r="G64" s="27"/>
      <c r="H64" s="27"/>
      <c r="I64" s="20">
        <f>I62*I90</f>
        <v>0</v>
      </c>
      <c r="J64" s="12"/>
    </row>
    <row r="65" spans="3:10" s="3" customFormat="1" ht="12.75">
      <c r="C65" s="10"/>
      <c r="D65" s="31" t="s">
        <v>105</v>
      </c>
      <c r="E65" s="32"/>
      <c r="F65" s="32"/>
      <c r="G65" s="33"/>
      <c r="H65" s="33"/>
      <c r="I65" s="24">
        <f>I64+I62</f>
        <v>0</v>
      </c>
      <c r="J65" s="12"/>
    </row>
    <row r="66" spans="3:10" s="3" customFormat="1" ht="12.75">
      <c r="C66" s="10"/>
      <c r="D66" s="27"/>
      <c r="E66" s="27"/>
      <c r="F66" s="27"/>
      <c r="G66" s="27"/>
      <c r="H66" s="27"/>
      <c r="I66" s="57"/>
      <c r="J66" s="12"/>
    </row>
    <row r="67" spans="3:10" s="3" customFormat="1" ht="12.75">
      <c r="C67" s="10"/>
      <c r="D67" s="34" t="s">
        <v>106</v>
      </c>
      <c r="E67" s="34"/>
      <c r="F67" s="34"/>
      <c r="G67" s="34"/>
      <c r="H67" s="35"/>
      <c r="I67" s="36">
        <f>I65</f>
        <v>0</v>
      </c>
      <c r="J67" s="12"/>
    </row>
    <row r="68" spans="3:10" s="3" customFormat="1" ht="13.5" thickBot="1">
      <c r="C68" s="43"/>
      <c r="D68" s="44"/>
      <c r="E68" s="44"/>
      <c r="F68" s="44"/>
      <c r="G68" s="44"/>
      <c r="H68" s="44"/>
      <c r="I68" s="45"/>
      <c r="J68" s="46"/>
    </row>
    <row r="69" spans="3:10" s="3" customFormat="1" ht="13.5" thickBot="1">
      <c r="C69" s="1"/>
      <c r="D69" s="63"/>
      <c r="E69" s="63"/>
      <c r="F69" s="63"/>
      <c r="G69" s="63"/>
      <c r="H69" s="63"/>
      <c r="I69" s="5"/>
      <c r="J69" s="1"/>
    </row>
    <row r="70" spans="3:10" s="3" customFormat="1" ht="12.75">
      <c r="C70" s="6"/>
      <c r="D70" s="7" t="s">
        <v>56</v>
      </c>
      <c r="E70" s="7"/>
      <c r="F70" s="7"/>
      <c r="G70" s="7"/>
      <c r="H70" s="7"/>
      <c r="I70" s="8"/>
      <c r="J70" s="9"/>
    </row>
    <row r="71" spans="3:10" s="3" customFormat="1" ht="12.75">
      <c r="C71" s="10"/>
      <c r="D71" s="11"/>
      <c r="E71" s="11"/>
      <c r="F71" s="11"/>
      <c r="G71" s="11"/>
      <c r="H71" s="11"/>
      <c r="I71" s="5"/>
      <c r="J71" s="12"/>
    </row>
    <row r="72" spans="3:10" s="3" customFormat="1" ht="12.75">
      <c r="C72" s="10"/>
      <c r="D72" s="47"/>
      <c r="E72" s="64"/>
      <c r="F72" s="64"/>
      <c r="G72" s="14"/>
      <c r="H72" s="14"/>
      <c r="I72" s="15" t="s">
        <v>47</v>
      </c>
      <c r="J72" s="12"/>
    </row>
    <row r="73" spans="3:10" s="3" customFormat="1" ht="12.75">
      <c r="C73" s="10"/>
      <c r="D73" s="48" t="s">
        <v>49</v>
      </c>
      <c r="E73" s="1"/>
      <c r="F73" s="1"/>
      <c r="G73" s="49"/>
      <c r="H73" s="65"/>
      <c r="I73" s="50">
        <f>I15</f>
        <v>0</v>
      </c>
      <c r="J73" s="12"/>
    </row>
    <row r="74" spans="3:10" s="41" customFormat="1" ht="12.75">
      <c r="C74" s="10"/>
      <c r="D74" s="51" t="s">
        <v>48</v>
      </c>
      <c r="E74" s="1"/>
      <c r="F74" s="1"/>
      <c r="G74" s="49"/>
      <c r="H74" s="65"/>
      <c r="I74" s="50">
        <f>I34</f>
        <v>0</v>
      </c>
      <c r="J74" s="12"/>
    </row>
    <row r="75" spans="3:10" s="3" customFormat="1" ht="12.75">
      <c r="C75" s="10"/>
      <c r="D75" s="51" t="s">
        <v>89</v>
      </c>
      <c r="E75" s="1"/>
      <c r="F75" s="1"/>
      <c r="G75" s="49"/>
      <c r="H75" s="65"/>
      <c r="I75" s="50">
        <f>I56</f>
        <v>0</v>
      </c>
      <c r="J75" s="12"/>
    </row>
    <row r="76" spans="3:10" s="3" customFormat="1" ht="12.75">
      <c r="C76" s="10"/>
      <c r="D76" s="66" t="s">
        <v>107</v>
      </c>
      <c r="E76" s="1"/>
      <c r="F76" s="1"/>
      <c r="G76" s="49"/>
      <c r="H76" s="65"/>
      <c r="I76" s="50">
        <f>I67</f>
        <v>0</v>
      </c>
      <c r="J76" s="12"/>
    </row>
    <row r="77" spans="3:10" s="3" customFormat="1" ht="12.75">
      <c r="C77" s="10"/>
      <c r="D77" s="34" t="s">
        <v>52</v>
      </c>
      <c r="E77" s="34"/>
      <c r="F77" s="34"/>
      <c r="G77" s="35"/>
      <c r="H77" s="35"/>
      <c r="I77" s="36">
        <f>SUM(I73:I76)</f>
        <v>0</v>
      </c>
      <c r="J77" s="12"/>
    </row>
    <row r="78" spans="3:10" s="1" customFormat="1" ht="12.75">
      <c r="C78" s="37"/>
      <c r="D78" s="55" t="s">
        <v>0</v>
      </c>
      <c r="E78" s="38"/>
      <c r="F78" s="38"/>
      <c r="G78" s="38"/>
      <c r="H78" s="38"/>
      <c r="I78" s="39"/>
      <c r="J78" s="40"/>
    </row>
    <row r="79" spans="3:10" s="1" customFormat="1" ht="13.5" thickBot="1">
      <c r="C79" s="43"/>
      <c r="D79" s="44"/>
      <c r="E79" s="44"/>
      <c r="F79" s="44"/>
      <c r="G79" s="44"/>
      <c r="H79" s="44"/>
      <c r="I79" s="45"/>
      <c r="J79" s="46"/>
    </row>
    <row r="80" spans="3:10" s="1" customFormat="1" ht="13.5" thickBot="1">
      <c r="C80" s="3"/>
      <c r="D80" s="5"/>
      <c r="E80" s="5"/>
      <c r="F80" s="5"/>
      <c r="G80" s="5"/>
      <c r="H80" s="5"/>
      <c r="I80" s="5"/>
      <c r="J80" s="3"/>
    </row>
    <row r="81" spans="3:10" s="1" customFormat="1" ht="12.75">
      <c r="C81" s="67" t="s">
        <v>60</v>
      </c>
      <c r="D81" s="68"/>
      <c r="E81" s="68"/>
      <c r="F81" s="68"/>
      <c r="G81" s="68"/>
      <c r="H81" s="68"/>
      <c r="I81" s="68"/>
      <c r="J81" s="69"/>
    </row>
    <row r="82" spans="3:10" s="1" customFormat="1" ht="12.75">
      <c r="C82" s="70"/>
      <c r="D82" s="71"/>
      <c r="E82" s="71"/>
      <c r="F82" s="71"/>
      <c r="G82" s="71"/>
      <c r="H82" s="71"/>
      <c r="I82" s="71" t="s">
        <v>1</v>
      </c>
      <c r="J82" s="72"/>
    </row>
    <row r="83" spans="3:10" s="1" customFormat="1" ht="12.75">
      <c r="C83" s="10"/>
      <c r="D83" s="73" t="s">
        <v>110</v>
      </c>
      <c r="E83" s="74"/>
      <c r="F83" s="74"/>
      <c r="G83" s="75"/>
      <c r="H83" s="75"/>
      <c r="I83" s="76">
        <v>0</v>
      </c>
      <c r="J83" s="12"/>
    </row>
    <row r="84" spans="3:10" s="1" customFormat="1" ht="12.75">
      <c r="C84" s="10"/>
      <c r="D84" s="77" t="s">
        <v>62</v>
      </c>
      <c r="E84" s="78"/>
      <c r="F84" s="78"/>
      <c r="G84" s="75"/>
      <c r="H84" s="75"/>
      <c r="I84" s="76">
        <v>0</v>
      </c>
      <c r="J84" s="12"/>
    </row>
    <row r="85" spans="3:10" s="1" customFormat="1" ht="12.75">
      <c r="C85" s="10"/>
      <c r="D85" s="79" t="s">
        <v>63</v>
      </c>
      <c r="E85" s="80"/>
      <c r="F85" s="80"/>
      <c r="G85" s="81"/>
      <c r="H85" s="81"/>
      <c r="I85" s="82">
        <f>SUM(I86:I89)</f>
        <v>0</v>
      </c>
      <c r="J85" s="12"/>
    </row>
    <row r="86" spans="3:10" s="3" customFormat="1" ht="12.75">
      <c r="C86" s="10"/>
      <c r="D86" s="83" t="s">
        <v>40</v>
      </c>
      <c r="E86" s="1"/>
      <c r="F86" s="84"/>
      <c r="G86" s="84"/>
      <c r="H86" s="84"/>
      <c r="I86" s="85">
        <v>0</v>
      </c>
      <c r="J86" s="12"/>
    </row>
    <row r="87" spans="3:10" s="41" customFormat="1" ht="12.75">
      <c r="C87" s="10"/>
      <c r="D87" s="83" t="s">
        <v>41</v>
      </c>
      <c r="E87" s="1"/>
      <c r="F87" s="84"/>
      <c r="G87" s="84"/>
      <c r="H87" s="84"/>
      <c r="I87" s="85">
        <v>0</v>
      </c>
      <c r="J87" s="12"/>
    </row>
    <row r="88" spans="3:10" s="55" customFormat="1" ht="12.75">
      <c r="C88" s="10"/>
      <c r="D88" s="83" t="s">
        <v>42</v>
      </c>
      <c r="E88" s="1"/>
      <c r="F88" s="84"/>
      <c r="G88" s="84"/>
      <c r="H88" s="84"/>
      <c r="I88" s="85">
        <v>0</v>
      </c>
      <c r="J88" s="12"/>
    </row>
    <row r="89" spans="3:10" s="55" customFormat="1" ht="12.75">
      <c r="C89" s="10"/>
      <c r="D89" s="83" t="s">
        <v>92</v>
      </c>
      <c r="E89" s="1"/>
      <c r="F89" s="84"/>
      <c r="G89" s="84"/>
      <c r="H89" s="84"/>
      <c r="I89" s="85">
        <v>0</v>
      </c>
      <c r="J89" s="12"/>
    </row>
    <row r="90" spans="3:10" s="3" customFormat="1" ht="12.75">
      <c r="C90" s="10"/>
      <c r="D90" s="34" t="s">
        <v>43</v>
      </c>
      <c r="E90" s="34"/>
      <c r="F90" s="34"/>
      <c r="G90" s="35"/>
      <c r="H90" s="35"/>
      <c r="I90" s="86">
        <f>(((1+I83)*(1+I84))/(1-I85))-1</f>
        <v>0</v>
      </c>
      <c r="J90" s="12"/>
    </row>
    <row r="91" spans="3:10" s="1" customFormat="1" ht="12.75">
      <c r="C91" s="37"/>
      <c r="D91" s="38"/>
      <c r="E91" s="38"/>
      <c r="F91" s="38"/>
      <c r="G91" s="38"/>
      <c r="H91" s="38"/>
      <c r="I91" s="39"/>
      <c r="J91" s="40"/>
    </row>
    <row r="92" spans="3:10" s="1" customFormat="1" ht="12.75">
      <c r="C92" s="87"/>
      <c r="D92" s="55" t="s">
        <v>44</v>
      </c>
      <c r="E92" s="88"/>
      <c r="F92" s="88"/>
      <c r="G92" s="88"/>
      <c r="H92" s="88"/>
      <c r="I92" s="42"/>
      <c r="J92" s="89"/>
    </row>
    <row r="93" spans="3:10" s="1" customFormat="1" ht="12.75">
      <c r="C93" s="87"/>
      <c r="D93" s="90" t="s">
        <v>61</v>
      </c>
      <c r="E93" s="88"/>
      <c r="F93" s="88"/>
      <c r="G93" s="88"/>
      <c r="H93" s="88"/>
      <c r="I93" s="42"/>
      <c r="J93" s="89"/>
    </row>
    <row r="94" spans="3:10" s="1" customFormat="1" ht="13.5" thickBot="1">
      <c r="C94" s="43"/>
      <c r="D94" s="44"/>
      <c r="E94" s="44"/>
      <c r="F94" s="44"/>
      <c r="G94" s="44"/>
      <c r="H94" s="44"/>
      <c r="I94" s="45"/>
      <c r="J94" s="46"/>
    </row>
    <row r="95" spans="3:4" s="1" customFormat="1" ht="13.5" thickBot="1">
      <c r="C95" s="5"/>
      <c r="D95" s="5"/>
    </row>
    <row r="96" spans="3:10" s="1" customFormat="1" ht="12.75">
      <c r="C96" s="67" t="s">
        <v>2</v>
      </c>
      <c r="D96" s="68"/>
      <c r="E96" s="68"/>
      <c r="F96" s="68"/>
      <c r="G96" s="68"/>
      <c r="H96" s="68"/>
      <c r="I96" s="68"/>
      <c r="J96" s="69"/>
    </row>
    <row r="97" spans="3:10" s="1" customFormat="1" ht="12.75">
      <c r="C97" s="70"/>
      <c r="D97" s="71"/>
      <c r="E97" s="71"/>
      <c r="F97" s="71"/>
      <c r="G97" s="71"/>
      <c r="H97" s="71"/>
      <c r="I97" s="71"/>
      <c r="J97" s="72"/>
    </row>
    <row r="98" spans="3:10" s="1" customFormat="1" ht="12.75">
      <c r="C98" s="10"/>
      <c r="D98" s="91" t="s">
        <v>3</v>
      </c>
      <c r="E98" s="64"/>
      <c r="F98" s="64"/>
      <c r="G98" s="64"/>
      <c r="H98" s="64"/>
      <c r="I98" s="92"/>
      <c r="J98" s="12"/>
    </row>
    <row r="99" spans="3:10" s="1" customFormat="1" ht="12.75">
      <c r="C99" s="10"/>
      <c r="D99" s="16" t="s">
        <v>29</v>
      </c>
      <c r="I99" s="93">
        <v>0.2</v>
      </c>
      <c r="J99" s="12"/>
    </row>
    <row r="100" spans="3:10" s="1" customFormat="1" ht="12.75">
      <c r="C100" s="10"/>
      <c r="D100" s="16" t="s">
        <v>4</v>
      </c>
      <c r="I100" s="93">
        <v>0.015</v>
      </c>
      <c r="J100" s="12"/>
    </row>
    <row r="101" spans="3:10" s="1" customFormat="1" ht="12.75">
      <c r="C101" s="10"/>
      <c r="D101" s="16" t="s">
        <v>5</v>
      </c>
      <c r="I101" s="93">
        <v>0.01</v>
      </c>
      <c r="J101" s="12"/>
    </row>
    <row r="102" spans="3:10" s="1" customFormat="1" ht="12.75">
      <c r="C102" s="10"/>
      <c r="D102" s="16" t="s">
        <v>6</v>
      </c>
      <c r="I102" s="93">
        <v>0.002</v>
      </c>
      <c r="J102" s="12"/>
    </row>
    <row r="103" spans="3:10" s="1" customFormat="1" ht="12.75">
      <c r="C103" s="10"/>
      <c r="D103" s="16" t="s">
        <v>7</v>
      </c>
      <c r="I103" s="93">
        <v>0.025</v>
      </c>
      <c r="J103" s="12"/>
    </row>
    <row r="104" spans="3:10" s="1" customFormat="1" ht="12.75">
      <c r="C104" s="10"/>
      <c r="D104" s="16" t="s">
        <v>8</v>
      </c>
      <c r="I104" s="93">
        <v>0.08</v>
      </c>
      <c r="J104" s="12"/>
    </row>
    <row r="105" spans="3:10" s="1" customFormat="1" ht="12.75">
      <c r="C105" s="10"/>
      <c r="D105" s="16" t="s">
        <v>9</v>
      </c>
      <c r="I105" s="93">
        <v>0.01</v>
      </c>
      <c r="J105" s="12"/>
    </row>
    <row r="106" spans="3:10" s="1" customFormat="1" ht="12.75">
      <c r="C106" s="10"/>
      <c r="D106" s="16" t="s">
        <v>10</v>
      </c>
      <c r="I106" s="93">
        <v>0.006</v>
      </c>
      <c r="J106" s="12"/>
    </row>
    <row r="107" spans="3:10" s="1" customFormat="1" ht="12.75">
      <c r="C107" s="10"/>
      <c r="D107" s="94" t="s">
        <v>11</v>
      </c>
      <c r="E107" s="95"/>
      <c r="F107" s="95"/>
      <c r="G107" s="95"/>
      <c r="H107" s="95"/>
      <c r="I107" s="96">
        <f>SUM(I99:I106)</f>
        <v>0.3480000000000001</v>
      </c>
      <c r="J107" s="12"/>
    </row>
    <row r="108" spans="3:10" s="1" customFormat="1" ht="12.75">
      <c r="C108" s="10"/>
      <c r="D108" s="91" t="s">
        <v>12</v>
      </c>
      <c r="E108" s="64"/>
      <c r="F108" s="64"/>
      <c r="G108" s="64"/>
      <c r="H108" s="64"/>
      <c r="I108" s="92"/>
      <c r="J108" s="12"/>
    </row>
    <row r="109" spans="3:10" s="1" customFormat="1" ht="12.75">
      <c r="C109" s="10"/>
      <c r="D109" s="16" t="s">
        <v>18</v>
      </c>
      <c r="I109" s="93">
        <f>1/12</f>
        <v>0.08333333333333333</v>
      </c>
      <c r="J109" s="12"/>
    </row>
    <row r="110" spans="3:10" s="1" customFormat="1" ht="12.75">
      <c r="C110" s="10"/>
      <c r="D110" s="16" t="s">
        <v>13</v>
      </c>
      <c r="I110" s="93">
        <f>1/12</f>
        <v>0.08333333333333333</v>
      </c>
      <c r="J110" s="12"/>
    </row>
    <row r="111" spans="3:10" s="1" customFormat="1" ht="12.75">
      <c r="C111" s="10"/>
      <c r="D111" s="16" t="s">
        <v>30</v>
      </c>
      <c r="I111" s="93">
        <f>I110*1/3</f>
        <v>0.027777777777777776</v>
      </c>
      <c r="J111" s="12"/>
    </row>
    <row r="112" spans="3:10" s="1" customFormat="1" ht="12.75">
      <c r="C112" s="10"/>
      <c r="D112" s="16" t="s">
        <v>14</v>
      </c>
      <c r="I112" s="93">
        <f>(5/30)/12</f>
        <v>0.013888888888888888</v>
      </c>
      <c r="J112" s="12"/>
    </row>
    <row r="113" spans="3:10" s="1" customFormat="1" ht="12.75">
      <c r="C113" s="10"/>
      <c r="D113" s="16" t="s">
        <v>109</v>
      </c>
      <c r="I113" s="93">
        <v>0.005</v>
      </c>
      <c r="J113" s="12"/>
    </row>
    <row r="114" spans="3:10" s="1" customFormat="1" ht="12.75">
      <c r="C114" s="10"/>
      <c r="D114" s="16" t="s">
        <v>15</v>
      </c>
      <c r="I114" s="93">
        <f>1/30/12</f>
        <v>0.002777777777777778</v>
      </c>
      <c r="J114" s="12"/>
    </row>
    <row r="115" spans="3:10" s="1" customFormat="1" ht="12.75">
      <c r="C115" s="10"/>
      <c r="D115" s="16" t="s">
        <v>16</v>
      </c>
      <c r="I115" s="93">
        <f>15/30/12*0.0078</f>
        <v>0.000325</v>
      </c>
      <c r="J115" s="12"/>
    </row>
    <row r="116" spans="3:10" s="1" customFormat="1" ht="12.75">
      <c r="C116" s="10"/>
      <c r="D116" s="94" t="s">
        <v>19</v>
      </c>
      <c r="E116" s="95"/>
      <c r="F116" s="95"/>
      <c r="G116" s="95"/>
      <c r="H116" s="95"/>
      <c r="I116" s="97">
        <f>SUM(I109:I115)</f>
        <v>0.21643611111111108</v>
      </c>
      <c r="J116" s="12"/>
    </row>
    <row r="117" spans="3:10" s="1" customFormat="1" ht="12.75">
      <c r="C117" s="10"/>
      <c r="D117" s="91" t="s">
        <v>20</v>
      </c>
      <c r="E117" s="64"/>
      <c r="F117" s="64"/>
      <c r="G117" s="64"/>
      <c r="H117" s="64"/>
      <c r="I117" s="98"/>
      <c r="J117" s="12"/>
    </row>
    <row r="118" spans="3:10" s="1" customFormat="1" ht="12.75">
      <c r="C118" s="10"/>
      <c r="D118" s="16" t="s">
        <v>21</v>
      </c>
      <c r="I118" s="93">
        <v>0.0042</v>
      </c>
      <c r="J118" s="12"/>
    </row>
    <row r="119" spans="3:10" s="1" customFormat="1" ht="12.75">
      <c r="C119" s="10"/>
      <c r="D119" s="16" t="s">
        <v>17</v>
      </c>
      <c r="I119" s="93">
        <v>0.0004</v>
      </c>
      <c r="J119" s="12"/>
    </row>
    <row r="120" spans="3:10" s="1" customFormat="1" ht="12.75">
      <c r="C120" s="10"/>
      <c r="D120" s="16" t="s">
        <v>22</v>
      </c>
      <c r="I120" s="93">
        <v>0.0008</v>
      </c>
      <c r="J120" s="12"/>
    </row>
    <row r="121" spans="3:10" s="1" customFormat="1" ht="12.75">
      <c r="C121" s="10"/>
      <c r="D121" s="16" t="s">
        <v>31</v>
      </c>
      <c r="I121" s="93">
        <v>0.036</v>
      </c>
      <c r="J121" s="12"/>
    </row>
    <row r="122" spans="3:10" s="1" customFormat="1" ht="12.75">
      <c r="C122" s="10"/>
      <c r="D122" s="94" t="s">
        <v>23</v>
      </c>
      <c r="E122" s="95"/>
      <c r="F122" s="95"/>
      <c r="G122" s="95"/>
      <c r="H122" s="95"/>
      <c r="I122" s="97">
        <f>SUM(I118:I121)</f>
        <v>0.0414</v>
      </c>
      <c r="J122" s="12"/>
    </row>
    <row r="123" spans="3:10" s="1" customFormat="1" ht="12.75">
      <c r="C123" s="10"/>
      <c r="D123" s="91" t="s">
        <v>24</v>
      </c>
      <c r="E123" s="64"/>
      <c r="F123" s="64"/>
      <c r="G123" s="64"/>
      <c r="H123" s="64"/>
      <c r="I123" s="98"/>
      <c r="J123" s="12"/>
    </row>
    <row r="124" spans="3:10" s="1" customFormat="1" ht="12.75">
      <c r="C124" s="10"/>
      <c r="D124" s="16" t="s">
        <v>32</v>
      </c>
      <c r="I124" s="99">
        <f>I116*I107</f>
        <v>0.07531976666666668</v>
      </c>
      <c r="J124" s="12"/>
    </row>
    <row r="125" spans="3:10" s="3" customFormat="1" ht="12.75">
      <c r="C125" s="10"/>
      <c r="D125" s="100" t="s">
        <v>25</v>
      </c>
      <c r="E125" s="101"/>
      <c r="F125" s="101"/>
      <c r="G125" s="101"/>
      <c r="H125" s="101"/>
      <c r="I125" s="102">
        <f>I124</f>
        <v>0.07531976666666668</v>
      </c>
      <c r="J125" s="12"/>
    </row>
    <row r="126" spans="3:10" s="3" customFormat="1" ht="12.75">
      <c r="C126" s="10"/>
      <c r="D126" s="103" t="s">
        <v>55</v>
      </c>
      <c r="E126" s="103"/>
      <c r="F126" s="103"/>
      <c r="G126" s="104"/>
      <c r="H126" s="104"/>
      <c r="I126" s="105">
        <f>I107+I116+I122+I125</f>
        <v>0.6811558777777778</v>
      </c>
      <c r="J126" s="12"/>
    </row>
    <row r="127" spans="3:10" s="3" customFormat="1" ht="13.5" thickBot="1">
      <c r="C127" s="43"/>
      <c r="D127" s="106"/>
      <c r="E127" s="106"/>
      <c r="F127" s="106"/>
      <c r="G127" s="106"/>
      <c r="H127" s="106"/>
      <c r="I127" s="107"/>
      <c r="J127" s="46"/>
    </row>
    <row r="128" spans="3:10" s="3" customFormat="1" ht="12.75">
      <c r="C128" s="1"/>
      <c r="D128" s="1"/>
      <c r="E128" s="1"/>
      <c r="F128" s="1"/>
      <c r="G128" s="1"/>
      <c r="H128" s="1"/>
      <c r="I128" s="84"/>
      <c r="J128" s="1"/>
    </row>
    <row r="129" spans="4:9" s="3" customFormat="1" ht="12.75">
      <c r="D129" s="1"/>
      <c r="E129" s="1"/>
      <c r="F129" s="1"/>
      <c r="G129" s="1"/>
      <c r="H129" s="1"/>
      <c r="I129" s="84"/>
    </row>
    <row r="130" spans="4:9" s="3" customFormat="1" ht="12.75">
      <c r="D130" s="1"/>
      <c r="E130" s="1"/>
      <c r="F130" s="1"/>
      <c r="G130" s="1"/>
      <c r="H130" s="1"/>
      <c r="I130" s="84"/>
    </row>
    <row r="131" s="3" customFormat="1" ht="12.75">
      <c r="I131" s="84"/>
    </row>
    <row r="132" s="3" customFormat="1" ht="12.75">
      <c r="I132" s="84"/>
    </row>
    <row r="133" s="3" customFormat="1" ht="12.75">
      <c r="I133" s="84"/>
    </row>
    <row r="134" s="3" customFormat="1" ht="12.75">
      <c r="I134" s="84"/>
    </row>
    <row r="135" s="3" customFormat="1" ht="12.75">
      <c r="I135" s="84"/>
    </row>
    <row r="136" s="3" customFormat="1" ht="12.75">
      <c r="I136" s="84"/>
    </row>
    <row r="137" s="3" customFormat="1" ht="12.75">
      <c r="I137" s="84"/>
    </row>
    <row r="138" s="3" customFormat="1" ht="12.75">
      <c r="I138" s="84"/>
    </row>
    <row r="139" s="3" customFormat="1" ht="12.75">
      <c r="I139" s="84"/>
    </row>
    <row r="140" s="3" customFormat="1" ht="12.75">
      <c r="I140" s="84"/>
    </row>
    <row r="141" s="3" customFormat="1" ht="12.75">
      <c r="I141" s="84"/>
    </row>
    <row r="142" s="3" customFormat="1" ht="12.75">
      <c r="I142" s="84"/>
    </row>
    <row r="143" s="3" customFormat="1" ht="12.75">
      <c r="I143" s="84"/>
    </row>
    <row r="144" s="3" customFormat="1" ht="12.75">
      <c r="I144" s="84"/>
    </row>
    <row r="145" s="3" customFormat="1" ht="12.75">
      <c r="I145" s="84"/>
    </row>
    <row r="146" s="3" customFormat="1" ht="12.75">
      <c r="I146" s="84"/>
    </row>
    <row r="147" s="3" customFormat="1" ht="12.75">
      <c r="I147" s="84"/>
    </row>
    <row r="148" s="3" customFormat="1" ht="12.75">
      <c r="I148" s="84"/>
    </row>
    <row r="149" s="3" customFormat="1" ht="12.75">
      <c r="I149" s="84"/>
    </row>
    <row r="150" s="3" customFormat="1" ht="12.75">
      <c r="I150" s="84"/>
    </row>
    <row r="151" s="3" customFormat="1" ht="12.75">
      <c r="I151" s="84"/>
    </row>
    <row r="152" s="3" customFormat="1" ht="12.75">
      <c r="I152" s="84"/>
    </row>
    <row r="153" s="3" customFormat="1" ht="12.75">
      <c r="I153" s="84"/>
    </row>
  </sheetData>
  <sheetProtection/>
  <mergeCells count="24">
    <mergeCell ref="D65:F65"/>
    <mergeCell ref="D64:F64"/>
    <mergeCell ref="D85:F85"/>
    <mergeCell ref="D90:F90"/>
    <mergeCell ref="D126:F126"/>
    <mergeCell ref="D67:G67"/>
    <mergeCell ref="D77:F77"/>
    <mergeCell ref="D84:F84"/>
    <mergeCell ref="D14:F14"/>
    <mergeCell ref="D15:F15"/>
    <mergeCell ref="D31:F31"/>
    <mergeCell ref="D32:F32"/>
    <mergeCell ref="D33:F33"/>
    <mergeCell ref="D34:F34"/>
    <mergeCell ref="D63:F63"/>
    <mergeCell ref="D56:G56"/>
    <mergeCell ref="C2:J2"/>
    <mergeCell ref="C3:J3"/>
    <mergeCell ref="D10:F10"/>
    <mergeCell ref="D11:F11"/>
    <mergeCell ref="D12:F12"/>
    <mergeCell ref="D13:F13"/>
    <mergeCell ref="D54:F54"/>
    <mergeCell ref="D55:F55"/>
  </mergeCells>
  <printOptions horizontalCentered="1"/>
  <pageMargins left="0.5118110236220472" right="0.5118110236220472" top="0.35433070866141736" bottom="0.35433070866141736" header="0.31496062992125984" footer="0.31496062992125984"/>
  <pageSetup fitToHeight="2" fitToWidth="1" horizontalDpi="600" verticalDpi="600" orientation="portrait" paperSize="9" scale="65" r:id="rId1"/>
  <rowBreaks count="1" manualBreakCount="1">
    <brk id="9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maria.barbosa</dc:creator>
  <cp:keywords/>
  <dc:description/>
  <cp:lastModifiedBy>camilla.calda</cp:lastModifiedBy>
  <cp:lastPrinted>2013-03-21T14:06:31Z</cp:lastPrinted>
  <dcterms:created xsi:type="dcterms:W3CDTF">2011-06-18T17:03:13Z</dcterms:created>
  <dcterms:modified xsi:type="dcterms:W3CDTF">2017-11-16T14:36:35Z</dcterms:modified>
  <cp:category/>
  <cp:version/>
  <cp:contentType/>
  <cp:contentStatus/>
</cp:coreProperties>
</file>